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L:\MNB\Mandatory\2019 Cattle Study\5 area cattle study - 2019\"/>
    </mc:Choice>
  </mc:AlternateContent>
  <xr:revisionPtr revIDLastSave="0" documentId="8_{BA9D3F8E-F4D4-4B0D-B029-147A1CAA57FB}" xr6:coauthVersionLast="41" xr6:coauthVersionMax="41" xr10:uidLastSave="{00000000-0000-0000-0000-000000000000}"/>
  <bookViews>
    <workbookView xWindow="-23580" yWindow="3810" windowWidth="23985" windowHeight="8235" xr2:uid="{00000000-000D-0000-FFFF-FFFF00000000}"/>
  </bookViews>
  <sheets>
    <sheet name="Introduction" sheetId="4" r:id="rId1"/>
    <sheet name="Prices" sheetId="1" r:id="rId2"/>
    <sheet name="Price Differntia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3" l="1"/>
  <c r="E4" i="3"/>
  <c r="G5" i="3"/>
  <c r="H4" i="3"/>
  <c r="D4" i="3"/>
  <c r="F5" i="3"/>
  <c r="D3" i="3"/>
  <c r="H5" i="3"/>
  <c r="D1" i="3" l="1"/>
  <c r="H3" i="3"/>
  <c r="H1" i="3"/>
  <c r="F4" i="3"/>
  <c r="F2" i="3"/>
  <c r="D5" i="3"/>
  <c r="C2" i="3"/>
  <c r="C4" i="3"/>
  <c r="E5" i="3"/>
  <c r="E1" i="3"/>
  <c r="G2" i="3"/>
  <c r="E3" i="3"/>
  <c r="G4" i="3"/>
  <c r="F1" i="3"/>
  <c r="D2" i="3"/>
  <c r="H2" i="3"/>
  <c r="F3" i="3"/>
  <c r="C1" i="3"/>
  <c r="G1" i="3"/>
  <c r="E2" i="3"/>
  <c r="C3" i="3"/>
  <c r="G3" i="3"/>
  <c r="J272" i="1" l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V272" i="1"/>
  <c r="U272" i="1"/>
  <c r="V271" i="1"/>
  <c r="U271" i="1"/>
  <c r="V270" i="1"/>
  <c r="U270" i="1"/>
  <c r="V269" i="1"/>
  <c r="U269" i="1"/>
  <c r="V268" i="1"/>
  <c r="U268" i="1"/>
  <c r="V267" i="1"/>
  <c r="U267" i="1"/>
  <c r="V266" i="1"/>
  <c r="U266" i="1"/>
  <c r="V265" i="1"/>
  <c r="U265" i="1"/>
  <c r="V264" i="1"/>
  <c r="U264" i="1"/>
  <c r="V263" i="1"/>
  <c r="U263" i="1"/>
  <c r="V262" i="1"/>
  <c r="U262" i="1"/>
  <c r="V261" i="1"/>
  <c r="U261" i="1"/>
  <c r="V260" i="1"/>
  <c r="U260" i="1"/>
  <c r="V259" i="1"/>
  <c r="U259" i="1"/>
  <c r="V258" i="1"/>
  <c r="U258" i="1"/>
  <c r="V257" i="1"/>
  <c r="U257" i="1"/>
  <c r="V256" i="1"/>
  <c r="U256" i="1"/>
  <c r="V255" i="1"/>
  <c r="U255" i="1"/>
  <c r="V254" i="1"/>
  <c r="U254" i="1"/>
  <c r="V253" i="1"/>
  <c r="U253" i="1"/>
  <c r="V252" i="1"/>
  <c r="U252" i="1"/>
  <c r="V251" i="1"/>
  <c r="U251" i="1"/>
  <c r="V250" i="1"/>
  <c r="U250" i="1"/>
  <c r="V249" i="1"/>
  <c r="U249" i="1"/>
  <c r="V248" i="1"/>
  <c r="U248" i="1"/>
  <c r="V247" i="1"/>
  <c r="U247" i="1"/>
  <c r="V246" i="1"/>
  <c r="U246" i="1"/>
  <c r="V245" i="1"/>
  <c r="U245" i="1"/>
  <c r="V244" i="1"/>
  <c r="U244" i="1"/>
  <c r="V243" i="1"/>
  <c r="U243" i="1"/>
  <c r="V242" i="1"/>
  <c r="U242" i="1"/>
  <c r="V241" i="1"/>
  <c r="U241" i="1"/>
  <c r="V240" i="1"/>
  <c r="U240" i="1"/>
  <c r="V239" i="1"/>
  <c r="U239" i="1"/>
  <c r="V238" i="1"/>
  <c r="U238" i="1"/>
  <c r="V237" i="1"/>
  <c r="U237" i="1"/>
  <c r="V236" i="1"/>
  <c r="U236" i="1"/>
  <c r="V235" i="1"/>
  <c r="U235" i="1"/>
  <c r="V234" i="1"/>
  <c r="U234" i="1"/>
  <c r="V233" i="1"/>
  <c r="U233" i="1"/>
  <c r="V232" i="1"/>
  <c r="U232" i="1"/>
  <c r="V231" i="1"/>
  <c r="U231" i="1"/>
  <c r="V230" i="1"/>
  <c r="U230" i="1"/>
  <c r="V229" i="1"/>
  <c r="U229" i="1"/>
  <c r="V228" i="1"/>
  <c r="U228" i="1"/>
  <c r="V227" i="1"/>
  <c r="U227" i="1"/>
  <c r="V226" i="1"/>
  <c r="U226" i="1"/>
  <c r="V225" i="1"/>
  <c r="U225" i="1"/>
  <c r="V224" i="1"/>
  <c r="U224" i="1"/>
  <c r="V223" i="1"/>
  <c r="U223" i="1"/>
  <c r="V222" i="1"/>
  <c r="U222" i="1"/>
  <c r="V221" i="1"/>
  <c r="U221" i="1"/>
  <c r="V220" i="1"/>
  <c r="U220" i="1"/>
  <c r="V219" i="1"/>
  <c r="U219" i="1"/>
  <c r="V218" i="1"/>
  <c r="U218" i="1"/>
  <c r="V217" i="1"/>
  <c r="U217" i="1"/>
  <c r="V216" i="1"/>
  <c r="U216" i="1"/>
  <c r="V215" i="1"/>
  <c r="U215" i="1"/>
  <c r="V214" i="1"/>
  <c r="U214" i="1"/>
  <c r="V213" i="1"/>
  <c r="U213" i="1"/>
  <c r="V212" i="1"/>
  <c r="U212" i="1"/>
  <c r="V211" i="1"/>
  <c r="U211" i="1"/>
  <c r="V210" i="1"/>
  <c r="U210" i="1"/>
  <c r="V209" i="1"/>
  <c r="U209" i="1"/>
  <c r="V208" i="1"/>
  <c r="U208" i="1"/>
  <c r="V207" i="1"/>
  <c r="U207" i="1"/>
  <c r="V206" i="1"/>
  <c r="U206" i="1"/>
  <c r="V205" i="1"/>
  <c r="U205" i="1"/>
  <c r="V204" i="1"/>
  <c r="U204" i="1"/>
  <c r="V203" i="1"/>
  <c r="U203" i="1"/>
  <c r="V202" i="1"/>
  <c r="U202" i="1"/>
  <c r="V201" i="1"/>
  <c r="U201" i="1"/>
  <c r="V200" i="1"/>
  <c r="U200" i="1"/>
  <c r="V199" i="1"/>
  <c r="U199" i="1"/>
  <c r="V198" i="1"/>
  <c r="U198" i="1"/>
  <c r="V197" i="1"/>
  <c r="U197" i="1"/>
  <c r="V196" i="1"/>
  <c r="U196" i="1"/>
  <c r="V195" i="1"/>
  <c r="U195" i="1"/>
  <c r="V194" i="1"/>
  <c r="U194" i="1"/>
  <c r="V193" i="1"/>
  <c r="U193" i="1"/>
  <c r="V192" i="1"/>
  <c r="U192" i="1"/>
  <c r="V191" i="1"/>
  <c r="U191" i="1"/>
  <c r="V190" i="1"/>
  <c r="U190" i="1"/>
  <c r="V189" i="1"/>
  <c r="U189" i="1"/>
  <c r="V188" i="1"/>
  <c r="U188" i="1"/>
  <c r="V187" i="1"/>
  <c r="U187" i="1"/>
  <c r="V186" i="1"/>
  <c r="U186" i="1"/>
  <c r="V185" i="1"/>
  <c r="U185" i="1"/>
  <c r="V184" i="1"/>
  <c r="U184" i="1"/>
  <c r="V183" i="1"/>
  <c r="U183" i="1"/>
  <c r="V182" i="1"/>
  <c r="U182" i="1"/>
  <c r="V181" i="1"/>
  <c r="U181" i="1"/>
  <c r="V180" i="1"/>
  <c r="U180" i="1"/>
  <c r="V179" i="1"/>
  <c r="U179" i="1"/>
  <c r="V178" i="1"/>
  <c r="U178" i="1"/>
  <c r="V177" i="1"/>
  <c r="U177" i="1"/>
  <c r="V176" i="1"/>
  <c r="U176" i="1"/>
  <c r="V175" i="1"/>
  <c r="U175" i="1"/>
  <c r="V174" i="1"/>
  <c r="U174" i="1"/>
  <c r="V173" i="1"/>
  <c r="U173" i="1"/>
  <c r="V172" i="1"/>
  <c r="U172" i="1"/>
  <c r="V171" i="1"/>
  <c r="U171" i="1"/>
  <c r="V170" i="1"/>
  <c r="U170" i="1"/>
  <c r="V169" i="1"/>
  <c r="U169" i="1"/>
  <c r="V168" i="1"/>
  <c r="U168" i="1"/>
  <c r="V167" i="1"/>
  <c r="U167" i="1"/>
  <c r="V166" i="1"/>
  <c r="U166" i="1"/>
  <c r="V165" i="1"/>
  <c r="U165" i="1"/>
  <c r="V164" i="1"/>
  <c r="U164" i="1"/>
  <c r="V163" i="1"/>
  <c r="U163" i="1"/>
  <c r="V162" i="1"/>
  <c r="U162" i="1"/>
  <c r="V161" i="1"/>
  <c r="U161" i="1"/>
  <c r="V160" i="1"/>
  <c r="U160" i="1"/>
  <c r="V159" i="1"/>
  <c r="U159" i="1"/>
  <c r="V158" i="1"/>
  <c r="U158" i="1"/>
  <c r="V157" i="1"/>
  <c r="U157" i="1"/>
  <c r="V156" i="1"/>
  <c r="U156" i="1"/>
  <c r="V155" i="1"/>
  <c r="U155" i="1"/>
  <c r="V154" i="1"/>
  <c r="U154" i="1"/>
  <c r="V153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57" i="1"/>
  <c r="R157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17" i="1"/>
  <c r="R117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69" i="1"/>
  <c r="R69" i="1"/>
  <c r="S68" i="1"/>
  <c r="R68" i="1"/>
  <c r="S67" i="1"/>
  <c r="R67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R13" i="1"/>
  <c r="S1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</calcChain>
</file>

<file path=xl/sharedStrings.xml><?xml version="1.0" encoding="utf-8"?>
<sst xmlns="http://schemas.openxmlformats.org/spreadsheetml/2006/main" count="97" uniqueCount="35">
  <si>
    <t>Date</t>
  </si>
  <si>
    <t>Week</t>
  </si>
  <si>
    <t>Counter</t>
  </si>
  <si>
    <t>IA/MN/SD/IL</t>
  </si>
  <si>
    <t>Head Count</t>
  </si>
  <si>
    <t>Wtd Avg</t>
  </si>
  <si>
    <t>Price</t>
  </si>
  <si>
    <t>Dressed Delivered Steers</t>
  </si>
  <si>
    <t>Live FOB Steers</t>
  </si>
  <si>
    <t>CO/WY</t>
  </si>
  <si>
    <t>NE/CO/WY</t>
  </si>
  <si>
    <t>KS/TX/OK/NM</t>
  </si>
  <si>
    <t>CO</t>
  </si>
  <si>
    <t>WY</t>
  </si>
  <si>
    <t>IA/MN</t>
  </si>
  <si>
    <t>NE</t>
  </si>
  <si>
    <t>TX/OK/NM</t>
  </si>
  <si>
    <t>KS</t>
  </si>
  <si>
    <t>SD/IL</t>
  </si>
  <si>
    <t>Avg</t>
  </si>
  <si>
    <t>Min</t>
  </si>
  <si>
    <t>Max</t>
  </si>
  <si>
    <t>(Live $/cwt)</t>
  </si>
  <si>
    <t>TX/NM/OK</t>
  </si>
  <si>
    <t>Graphs of Differentials:</t>
  </si>
  <si>
    <t>15th Percentile</t>
  </si>
  <si>
    <t>85th Percentile</t>
  </si>
  <si>
    <t>(Dressed $/cwt)</t>
  </si>
  <si>
    <t>prices calculated from transaction data</t>
  </si>
  <si>
    <t>prices reported by AMS (current regions)</t>
  </si>
  <si>
    <t>did not meet confidentiality requirements</t>
  </si>
  <si>
    <t>Blank</t>
  </si>
  <si>
    <t>no trade</t>
  </si>
  <si>
    <t>vs.</t>
  </si>
  <si>
    <t xml:space="preserve">The spreadsheet contains data using the 5 years (2014-2018) of LMR data from the original 2019 study on the feasibility of reporting negotiated cattle purchases in separate delivery windows to help industry stakeholders and AMS make a more informed decision on a path forward.  This spreadsheet illustrates weekly comparisons between the negotiated 0-30-day price and volume information published by AMS for how the states are currently organized in the 5-Area region to the top two options from their study.  
Option 1 represents adding SD &amp; IL to IA/MN and adding WY to CO.  
Option 2 represents a 3-Area region.  The prepared comparisons represent "dressed delivered” steer prices for IA/MN to the proposed IA/MN/SD/IL region because this is how most of the cattle are traded in the northern plains.  Additionally, “live FOB” steer data was compared for NE and CO to the proposed NE/CO/WY region and KS and TX/OK/NM to the proposed KS/TX/OK/NM region because this is more common in these areas.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</si>
</sst>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##0"/>
    <numFmt numFmtId="166" formatCode="##0.0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indexed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164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5" fontId="4" fillId="0" borderId="0" xfId="1" applyNumberFormat="1" applyFont="1"/>
    <xf numFmtId="166" fontId="5" fillId="0" borderId="0" xfId="1" applyNumberFormat="1" applyFont="1"/>
    <xf numFmtId="0" fontId="3" fillId="0" borderId="0" xfId="1" applyFont="1"/>
    <xf numFmtId="2" fontId="6" fillId="0" borderId="0" xfId="1" applyNumberFormat="1" applyFont="1"/>
    <xf numFmtId="166" fontId="5" fillId="0" borderId="0" xfId="1" applyNumberFormat="1" applyFont="1" applyProtection="1">
      <protection locked="0"/>
    </xf>
    <xf numFmtId="2" fontId="3" fillId="0" borderId="0" xfId="1" applyNumberFormat="1" applyFont="1"/>
    <xf numFmtId="165" fontId="0" fillId="0" borderId="0" xfId="0" applyNumberFormat="1"/>
    <xf numFmtId="2" fontId="0" fillId="0" borderId="0" xfId="0" applyNumberFormat="1"/>
    <xf numFmtId="0" fontId="3" fillId="0" borderId="0" xfId="1" applyFont="1" applyFill="1"/>
    <xf numFmtId="2" fontId="3" fillId="0" borderId="0" xfId="1" applyNumberFormat="1" applyFont="1" applyFill="1"/>
    <xf numFmtId="165" fontId="0" fillId="2" borderId="0" xfId="0" applyNumberFormat="1" applyFill="1"/>
    <xf numFmtId="2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top" wrapText="1"/>
    </xf>
    <xf numFmtId="2" fontId="4" fillId="0" borderId="0" xfId="0" applyNumberFormat="1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left"/>
    </xf>
    <xf numFmtId="167" fontId="1" fillId="0" borderId="0" xfId="0" applyNumberFormat="1" applyFont="1" applyAlignment="1">
      <alignment horizontal="center"/>
    </xf>
    <xf numFmtId="0" fontId="0" fillId="0" borderId="0" xfId="0" applyProtection="1">
      <protection hidden="1"/>
    </xf>
    <xf numFmtId="165" fontId="3" fillId="5" borderId="0" xfId="1" applyNumberFormat="1" applyFont="1" applyFill="1" applyProtection="1">
      <protection hidden="1"/>
    </xf>
    <xf numFmtId="166" fontId="3" fillId="5" borderId="0" xfId="1" applyNumberFormat="1" applyFont="1" applyFill="1" applyProtection="1">
      <protection hidden="1"/>
    </xf>
    <xf numFmtId="0" fontId="3" fillId="5" borderId="0" xfId="0" applyFont="1" applyFill="1" applyProtection="1"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2" fontId="3" fillId="5" borderId="0" xfId="0" applyNumberFormat="1" applyFont="1" applyFill="1" applyBorder="1" applyAlignment="1" applyProtection="1">
      <alignment vertical="top" wrapText="1"/>
      <protection hidden="1"/>
    </xf>
    <xf numFmtId="0" fontId="3" fillId="5" borderId="0" xfId="0" applyFont="1" applyFill="1" applyAlignment="1" applyProtection="1">
      <alignment vertical="top" wrapText="1"/>
      <protection hidden="1"/>
    </xf>
    <xf numFmtId="2" fontId="3" fillId="5" borderId="0" xfId="0" applyNumberFormat="1" applyFont="1" applyFill="1" applyAlignment="1" applyProtection="1">
      <alignment vertical="top" wrapText="1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5" borderId="0" xfId="1" applyFont="1" applyFill="1" applyProtection="1">
      <protection hidden="1"/>
    </xf>
    <xf numFmtId="0" fontId="0" fillId="0" borderId="0" xfId="0" applyFill="1" applyProtection="1">
      <protection hidden="1"/>
    </xf>
    <xf numFmtId="0" fontId="0" fillId="6" borderId="0" xfId="0" applyFill="1"/>
    <xf numFmtId="0" fontId="0" fillId="6" borderId="2" xfId="0" applyFill="1" applyBorder="1"/>
    <xf numFmtId="0" fontId="0" fillId="6" borderId="0" xfId="0" applyFill="1" applyProtection="1">
      <protection hidden="1"/>
    </xf>
    <xf numFmtId="2" fontId="0" fillId="6" borderId="0" xfId="0" applyNumberFormat="1" applyFill="1"/>
    <xf numFmtId="0" fontId="0" fillId="6" borderId="0" xfId="0" applyFill="1" applyBorder="1"/>
    <xf numFmtId="0" fontId="1" fillId="6" borderId="0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1" fillId="6" borderId="0" xfId="0" applyFont="1" applyFill="1"/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2" xfId="0" applyFill="1" applyBorder="1"/>
    <xf numFmtId="0" fontId="0" fillId="6" borderId="1" xfId="0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IA/MN vs. IA/MN/SD/IL, Weekly 2014-2018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60"/>
              <c:pt idx="0">
                <c:v>-0.14201760692924381</c:v>
              </c:pt>
              <c:pt idx="1">
                <c:v>0.10635857459473641</c:v>
              </c:pt>
              <c:pt idx="2">
                <c:v>7.8588876472167613E-3</c:v>
              </c:pt>
              <c:pt idx="3">
                <c:v>-6.5901179752216876E-2</c:v>
              </c:pt>
              <c:pt idx="4">
                <c:v>-0.32608073599965337</c:v>
              </c:pt>
              <c:pt idx="5">
                <c:v>8.3958625820315547E-2</c:v>
              </c:pt>
              <c:pt idx="6">
                <c:v>-3.93291345517639E-2</c:v>
              </c:pt>
              <c:pt idx="7">
                <c:v>0.37172166729808964</c:v>
              </c:pt>
              <c:pt idx="8">
                <c:v>-1.0346737920372107E-2</c:v>
              </c:pt>
              <c:pt idx="9">
                <c:v>7.6622385969074003E-2</c:v>
              </c:pt>
              <c:pt idx="10">
                <c:v>0.17899165810081286</c:v>
              </c:pt>
              <c:pt idx="11">
                <c:v>0.14319557637440994</c:v>
              </c:pt>
              <c:pt idx="12">
                <c:v>0.35165681355923084</c:v>
              </c:pt>
              <c:pt idx="13">
                <c:v>0.46413634366984979</c:v>
              </c:pt>
              <c:pt idx="14">
                <c:v>9.4000740649619274E-2</c:v>
              </c:pt>
              <c:pt idx="15">
                <c:v>-5.9738555691552619E-2</c:v>
              </c:pt>
              <c:pt idx="16">
                <c:v>-6.5967468815557595E-2</c:v>
              </c:pt>
              <c:pt idx="17">
                <c:v>-0.44124526134237385</c:v>
              </c:pt>
              <c:pt idx="18">
                <c:v>4.2177394950698499E-2</c:v>
              </c:pt>
              <c:pt idx="19">
                <c:v>0.49638418170715681</c:v>
              </c:pt>
              <c:pt idx="20">
                <c:v>-0.38060156329243</c:v>
              </c:pt>
              <c:pt idx="21">
                <c:v>-0.24689395412730164</c:v>
              </c:pt>
              <c:pt idx="22">
                <c:v>-0.17059048178398939</c:v>
              </c:pt>
              <c:pt idx="23">
                <c:v>9.0950415568840981E-2</c:v>
              </c:pt>
              <c:pt idx="24">
                <c:v>-0.20520003945858889</c:v>
              </c:pt>
              <c:pt idx="25">
                <c:v>-0.10041548351887286</c:v>
              </c:pt>
              <c:pt idx="26">
                <c:v>2.3049525709609497E-2</c:v>
              </c:pt>
              <c:pt idx="27">
                <c:v>0.29204368813879</c:v>
              </c:pt>
              <c:pt idx="28">
                <c:v>0.24312003724929809</c:v>
              </c:pt>
              <c:pt idx="29">
                <c:v>-0.36139652106933795</c:v>
              </c:pt>
              <c:pt idx="30">
                <c:v>-0.37358112343682137</c:v>
              </c:pt>
              <c:pt idx="31">
                <c:v>-0.65732771180023519</c:v>
              </c:pt>
              <c:pt idx="32">
                <c:v>2.547564482253506E-2</c:v>
              </c:pt>
              <c:pt idx="33">
                <c:v>9.5447381898935646E-2</c:v>
              </c:pt>
              <c:pt idx="34">
                <c:v>-1.4225820831711644E-2</c:v>
              </c:pt>
              <c:pt idx="35">
                <c:v>2.3528212997092623E-2</c:v>
              </c:pt>
              <c:pt idx="36">
                <c:v>8.6065249879538896E-3</c:v>
              </c:pt>
              <c:pt idx="37">
                <c:v>-2.0009920337710128</c:v>
              </c:pt>
              <c:pt idx="38">
                <c:v>0.2192800640865471</c:v>
              </c:pt>
              <c:pt idx="39">
                <c:v>4.4252694281794902E-2</c:v>
              </c:pt>
              <c:pt idx="40">
                <c:v>9.2747388147529364E-2</c:v>
              </c:pt>
              <c:pt idx="41">
                <c:v>-0.1419354841455629</c:v>
              </c:pt>
              <c:pt idx="42">
                <c:v>7.9443378486530492E-2</c:v>
              </c:pt>
              <c:pt idx="43">
                <c:v>0.30641332542325017</c:v>
              </c:pt>
              <c:pt idx="44">
                <c:v>-0.12735867359072017</c:v>
              </c:pt>
              <c:pt idx="45">
                <c:v>0.46285083428648477</c:v>
              </c:pt>
              <c:pt idx="46">
                <c:v>0.67603846891546482</c:v>
              </c:pt>
              <c:pt idx="47">
                <c:v>0.16053447874060112</c:v>
              </c:pt>
              <c:pt idx="48">
                <c:v>2.3525328554882208E-2</c:v>
              </c:pt>
              <c:pt idx="49">
                <c:v>-0.24540521946514104</c:v>
              </c:pt>
              <c:pt idx="50">
                <c:v>-1.9943544886587006E-2</c:v>
              </c:pt>
              <c:pt idx="51">
                <c:v>-0.29200706581451641</c:v>
              </c:pt>
              <c:pt idx="52">
                <c:v>-7.4933214380621394E-2</c:v>
              </c:pt>
              <c:pt idx="53">
                <c:v>0.65235249087459124</c:v>
              </c:pt>
              <c:pt idx="54">
                <c:v>-0.35726435621052133</c:v>
              </c:pt>
              <c:pt idx="55">
                <c:v>-0.61597558080381987</c:v>
              </c:pt>
              <c:pt idx="56">
                <c:v>-4.4338526570129488E-2</c:v>
              </c:pt>
              <c:pt idx="57">
                <c:v>0.30044331576152672</c:v>
              </c:pt>
              <c:pt idx="58">
                <c:v>0.1416332019662434</c:v>
              </c:pt>
              <c:pt idx="59">
                <c:v>-1.3891426147409902E-2</c:v>
              </c:pt>
              <c:pt idx="60">
                <c:v>-0.18210945924374755</c:v>
              </c:pt>
              <c:pt idx="61">
                <c:v>0.74448722123833022</c:v>
              </c:pt>
              <c:pt idx="62">
                <c:v>7.8174045454943553E-2</c:v>
              </c:pt>
              <c:pt idx="63">
                <c:v>0.14477085251417066</c:v>
              </c:pt>
              <c:pt idx="64">
                <c:v>0.12747667700546117</c:v>
              </c:pt>
              <c:pt idx="65">
                <c:v>8.3068965042684795E-2</c:v>
              </c:pt>
              <c:pt idx="66">
                <c:v>-0.29305117856165452</c:v>
              </c:pt>
              <c:pt idx="67">
                <c:v>0.61075542646048575</c:v>
              </c:pt>
              <c:pt idx="68">
                <c:v>-1.5632076330916789E-2</c:v>
              </c:pt>
              <c:pt idx="69">
                <c:v>-4.9471859503569249E-3</c:v>
              </c:pt>
              <c:pt idx="70">
                <c:v>9.3174143056330649E-2</c:v>
              </c:pt>
              <c:pt idx="71">
                <c:v>-0.1087108613254486</c:v>
              </c:pt>
              <c:pt idx="72">
                <c:v>5.5311901140186137E-2</c:v>
              </c:pt>
              <c:pt idx="73">
                <c:v>-9.9865518037347556E-3</c:v>
              </c:pt>
              <c:pt idx="74">
                <c:v>-8.0697531450084625E-2</c:v>
              </c:pt>
              <c:pt idx="75">
                <c:v>6.2715963387432794E-2</c:v>
              </c:pt>
              <c:pt idx="76">
                <c:v>-0.11541445590938793</c:v>
              </c:pt>
              <c:pt idx="77">
                <c:v>-7.5609269605564577E-2</c:v>
              </c:pt>
              <c:pt idx="78">
                <c:v>0.1315348744328162</c:v>
              </c:pt>
              <c:pt idx="79">
                <c:v>-0.19958643593778902</c:v>
              </c:pt>
              <c:pt idx="80">
                <c:v>0.2188744860303018</c:v>
              </c:pt>
              <c:pt idx="81">
                <c:v>-0.14018002149694553</c:v>
              </c:pt>
              <c:pt idx="82">
                <c:v>-0.2488349716519167</c:v>
              </c:pt>
              <c:pt idx="83">
                <c:v>1.1827556981094745</c:v>
              </c:pt>
              <c:pt idx="84">
                <c:v>-1.9495847893608698E-2</c:v>
              </c:pt>
              <c:pt idx="85">
                <c:v>-0.21434504726357773</c:v>
              </c:pt>
              <c:pt idx="86">
                <c:v>3.67184369137874E-2</c:v>
              </c:pt>
              <c:pt idx="87">
                <c:v>1.4053900966644051E-3</c:v>
              </c:pt>
              <c:pt idx="88">
                <c:v>-2.2474989323399086E-2</c:v>
              </c:pt>
              <c:pt idx="89">
                <c:v>-0.66980812975498338</c:v>
              </c:pt>
              <c:pt idx="90">
                <c:v>-5.3236143785767354E-2</c:v>
              </c:pt>
              <c:pt idx="91">
                <c:v>-0.63036781656177254</c:v>
              </c:pt>
              <c:pt idx="92">
                <c:v>-0.31342149366597027</c:v>
              </c:pt>
              <c:pt idx="93">
                <c:v>0.41624740722764386</c:v>
              </c:pt>
              <c:pt idx="94">
                <c:v>0.18569597323229914</c:v>
              </c:pt>
              <c:pt idx="95">
                <c:v>-0.3638968728402574</c:v>
              </c:pt>
              <c:pt idx="96">
                <c:v>-0.11822727535050603</c:v>
              </c:pt>
              <c:pt idx="97">
                <c:v>6.4630683530822353E-2</c:v>
              </c:pt>
              <c:pt idx="98">
                <c:v>-0.25913939573911193</c:v>
              </c:pt>
              <c:pt idx="99">
                <c:v>6.8406507600002442E-2</c:v>
              </c:pt>
              <c:pt idx="100">
                <c:v>0.5962740009244385</c:v>
              </c:pt>
              <c:pt idx="101">
                <c:v>9.3164266309401E-2</c:v>
              </c:pt>
              <c:pt idx="102">
                <c:v>2.5425261853513348E-3</c:v>
              </c:pt>
              <c:pt idx="103">
                <c:v>0.16000530536851443</c:v>
              </c:pt>
              <c:pt idx="104">
                <c:v>6.6371816638365999E-2</c:v>
              </c:pt>
              <c:pt idx="105">
                <c:v>0.25975081524691745</c:v>
              </c:pt>
              <c:pt idx="106">
                <c:v>-6.4606897136343377E-2</c:v>
              </c:pt>
              <c:pt idx="107">
                <c:v>9.9509648863175926E-2</c:v>
              </c:pt>
              <c:pt idx="108">
                <c:v>-7.5078646959070738E-2</c:v>
              </c:pt>
              <c:pt idx="109">
                <c:v>-2.7443384690627681E-2</c:v>
              </c:pt>
              <c:pt idx="110">
                <c:v>3.3221734884392617E-2</c:v>
              </c:pt>
              <c:pt idx="111">
                <c:v>6.473743760278694E-2</c:v>
              </c:pt>
              <c:pt idx="112">
                <c:v>0.21460841911277839</c:v>
              </c:pt>
              <c:pt idx="113">
                <c:v>3.2433327915526888E-2</c:v>
              </c:pt>
              <c:pt idx="114">
                <c:v>3.2162581938791845E-2</c:v>
              </c:pt>
              <c:pt idx="115">
                <c:v>2.1382826114404452E-2</c:v>
              </c:pt>
              <c:pt idx="116">
                <c:v>0.25752960908195632</c:v>
              </c:pt>
              <c:pt idx="117">
                <c:v>0.1753871220278711</c:v>
              </c:pt>
              <c:pt idx="118">
                <c:v>-8.1336560023828497E-2</c:v>
              </c:pt>
              <c:pt idx="119">
                <c:v>3.8269806547901908E-2</c:v>
              </c:pt>
              <c:pt idx="120">
                <c:v>-0.38241423167411881</c:v>
              </c:pt>
              <c:pt idx="121">
                <c:v>-0.28261332732452615</c:v>
              </c:pt>
              <c:pt idx="122">
                <c:v>-0.3798125397684089</c:v>
              </c:pt>
              <c:pt idx="123">
                <c:v>-0.18092047777327025</c:v>
              </c:pt>
              <c:pt idx="124">
                <c:v>0.37789261531898433</c:v>
              </c:pt>
              <c:pt idx="125">
                <c:v>-8.8983112267612796E-2</c:v>
              </c:pt>
              <c:pt idx="126">
                <c:v>0.48874817397719994</c:v>
              </c:pt>
              <c:pt idx="127">
                <c:v>0.30007445996326965</c:v>
              </c:pt>
              <c:pt idx="128">
                <c:v>4.2300956217445673E-2</c:v>
              </c:pt>
              <c:pt idx="129">
                <c:v>-0.1230216600477263</c:v>
              </c:pt>
              <c:pt idx="130">
                <c:v>-0.13154842061325667</c:v>
              </c:pt>
              <c:pt idx="131">
                <c:v>0.24863545335750814</c:v>
              </c:pt>
              <c:pt idx="132">
                <c:v>-0.2301290322127727</c:v>
              </c:pt>
              <c:pt idx="133">
                <c:v>7.8094364744742961E-3</c:v>
              </c:pt>
              <c:pt idx="134">
                <c:v>3.5032896903970823E-2</c:v>
              </c:pt>
              <c:pt idx="135">
                <c:v>4.4878263674377195E-2</c:v>
              </c:pt>
              <c:pt idx="136">
                <c:v>-0.13319198609693217</c:v>
              </c:pt>
              <c:pt idx="137">
                <c:v>-5.3142645604879135E-2</c:v>
              </c:pt>
              <c:pt idx="138">
                <c:v>-0.37161903101971916</c:v>
              </c:pt>
              <c:pt idx="139">
                <c:v>-0.71812665690032418</c:v>
              </c:pt>
              <c:pt idx="140">
                <c:v>-0.1053430052225508</c:v>
              </c:pt>
              <c:pt idx="141">
                <c:v>-0.11742431507067863</c:v>
              </c:pt>
              <c:pt idx="142">
                <c:v>4.3893735672895673E-2</c:v>
              </c:pt>
              <c:pt idx="143">
                <c:v>-0.13292113396963146</c:v>
              </c:pt>
              <c:pt idx="144">
                <c:v>-5.7955279074462851E-2</c:v>
              </c:pt>
              <c:pt idx="145">
                <c:v>-0.21154899841695851</c:v>
              </c:pt>
              <c:pt idx="146">
                <c:v>0.15841001926540343</c:v>
              </c:pt>
              <c:pt idx="147">
                <c:v>-3.7526297589067781E-3</c:v>
              </c:pt>
              <c:pt idx="148">
                <c:v>-2.1983304788363967E-2</c:v>
              </c:pt>
              <c:pt idx="149">
                <c:v>-7.9960159090717298E-3</c:v>
              </c:pt>
              <c:pt idx="150">
                <c:v>0.19767064234977738</c:v>
              </c:pt>
              <c:pt idx="151">
                <c:v>-4.2520641473089427E-2</c:v>
              </c:pt>
              <c:pt idx="152">
                <c:v>-0.57084838384781733</c:v>
              </c:pt>
              <c:pt idx="153">
                <c:v>-5.3859883046328605E-2</c:v>
              </c:pt>
              <c:pt idx="154">
                <c:v>1.7651509418499245E-3</c:v>
              </c:pt>
              <c:pt idx="155">
                <c:v>-3.3708786532827162E-2</c:v>
              </c:pt>
              <c:pt idx="156">
                <c:v>7.9991031868843265E-2</c:v>
              </c:pt>
              <c:pt idx="157">
                <c:v>0.16656828261650958</c:v>
              </c:pt>
              <c:pt idx="158">
                <c:v>4.5471180406309486E-2</c:v>
              </c:pt>
              <c:pt idx="159">
                <c:v>5.6155633477857236E-2</c:v>
              </c:pt>
              <c:pt idx="160">
                <c:v>-0.10207820249081578</c:v>
              </c:pt>
              <c:pt idx="161">
                <c:v>-0.18359305676708004</c:v>
              </c:pt>
              <c:pt idx="162">
                <c:v>5.7308126431422579E-2</c:v>
              </c:pt>
              <c:pt idx="163">
                <c:v>-5.4871607045811288E-2</c:v>
              </c:pt>
              <c:pt idx="164">
                <c:v>3.2907941825897069E-3</c:v>
              </c:pt>
              <c:pt idx="165">
                <c:v>0.22598626677762468</c:v>
              </c:pt>
              <c:pt idx="166">
                <c:v>3.5533512984926574E-2</c:v>
              </c:pt>
              <c:pt idx="167">
                <c:v>0.21925883717011629</c:v>
              </c:pt>
              <c:pt idx="168">
                <c:v>-3.2227210474900403E-2</c:v>
              </c:pt>
              <c:pt idx="169">
                <c:v>1.1276756622180528E-3</c:v>
              </c:pt>
              <c:pt idx="170">
                <c:v>0.63677271707896921</c:v>
              </c:pt>
              <c:pt idx="171">
                <c:v>-0.15694939885665349</c:v>
              </c:pt>
              <c:pt idx="172">
                <c:v>-8.7448068589480954E-2</c:v>
              </c:pt>
              <c:pt idx="173">
                <c:v>0.50317997382200019</c:v>
              </c:pt>
              <c:pt idx="174">
                <c:v>0.43222964644917283</c:v>
              </c:pt>
              <c:pt idx="175">
                <c:v>-8.9719257939577801E-3</c:v>
              </c:pt>
              <c:pt idx="176">
                <c:v>4.897099273313188E-2</c:v>
              </c:pt>
              <c:pt idx="177">
                <c:v>0.27578144577509534</c:v>
              </c:pt>
              <c:pt idx="178">
                <c:v>-3.9026995117183105E-2</c:v>
              </c:pt>
              <c:pt idx="179">
                <c:v>-7.7209384889044941E-2</c:v>
              </c:pt>
              <c:pt idx="180">
                <c:v>-1.0893610551704569E-2</c:v>
              </c:pt>
              <c:pt idx="181">
                <c:v>1.6316146967426448E-2</c:v>
              </c:pt>
              <c:pt idx="182">
                <c:v>-0.3145351551500255</c:v>
              </c:pt>
              <c:pt idx="183">
                <c:v>6.5699805898020713E-3</c:v>
              </c:pt>
              <c:pt idx="184">
                <c:v>1.158376290888441E-2</c:v>
              </c:pt>
              <c:pt idx="185">
                <c:v>1.3527999805234003E-2</c:v>
              </c:pt>
              <c:pt idx="186">
                <c:v>-8.1426586347220109E-2</c:v>
              </c:pt>
              <c:pt idx="187">
                <c:v>8.1528395297965517E-2</c:v>
              </c:pt>
              <c:pt idx="188">
                <c:v>8.3462666589639412E-2</c:v>
              </c:pt>
              <c:pt idx="189">
                <c:v>-5.7962418037362795E-2</c:v>
              </c:pt>
              <c:pt idx="190">
                <c:v>2.1170335390564787E-2</c:v>
              </c:pt>
              <c:pt idx="191">
                <c:v>9.1523521949085307E-2</c:v>
              </c:pt>
              <c:pt idx="192">
                <c:v>3.5109900129555172E-2</c:v>
              </c:pt>
              <c:pt idx="193">
                <c:v>0.15566853841144734</c:v>
              </c:pt>
              <c:pt idx="194">
                <c:v>-2.4029035915020813E-3</c:v>
              </c:pt>
              <c:pt idx="195">
                <c:v>-0.14238311062862863</c:v>
              </c:pt>
              <c:pt idx="196">
                <c:v>0.13121457449940976</c:v>
              </c:pt>
              <c:pt idx="197">
                <c:v>-1.6654866960578829E-2</c:v>
              </c:pt>
              <c:pt idx="198">
                <c:v>-0.14241240105167208</c:v>
              </c:pt>
              <c:pt idx="199">
                <c:v>-4.2886542593151944E-2</c:v>
              </c:pt>
              <c:pt idx="200">
                <c:v>-9.6358727121895527E-2</c:v>
              </c:pt>
              <c:pt idx="201">
                <c:v>-0.28071820218983135</c:v>
              </c:pt>
              <c:pt idx="202">
                <c:v>0.11548751014089476</c:v>
              </c:pt>
              <c:pt idx="203">
                <c:v>-2.3152996747228372E-2</c:v>
              </c:pt>
              <c:pt idx="204">
                <c:v>0.13732093694082437</c:v>
              </c:pt>
              <c:pt idx="205">
                <c:v>-7.269626842952448E-2</c:v>
              </c:pt>
              <c:pt idx="206">
                <c:v>0.17135098777183089</c:v>
              </c:pt>
              <c:pt idx="207">
                <c:v>-0.11012417849002532</c:v>
              </c:pt>
              <c:pt idx="208">
                <c:v>-0.1324527910498432</c:v>
              </c:pt>
              <c:pt idx="209">
                <c:v>-6.0440031031816943E-2</c:v>
              </c:pt>
              <c:pt idx="210">
                <c:v>-1.7564586043164354E-2</c:v>
              </c:pt>
              <c:pt idx="211">
                <c:v>9.4111729941914746E-4</c:v>
              </c:pt>
              <c:pt idx="212">
                <c:v>8.5188406946201667E-3</c:v>
              </c:pt>
              <c:pt idx="213">
                <c:v>0.17953351295486186</c:v>
              </c:pt>
              <c:pt idx="214">
                <c:v>7.2219883668026341E-2</c:v>
              </c:pt>
              <c:pt idx="215">
                <c:v>0.18042072591555325</c:v>
              </c:pt>
              <c:pt idx="216">
                <c:v>-2.4735740924370475E-2</c:v>
              </c:pt>
              <c:pt idx="217">
                <c:v>3.6070714301871476E-2</c:v>
              </c:pt>
              <c:pt idx="218">
                <c:v>6.7657040071935626E-2</c:v>
              </c:pt>
              <c:pt idx="219">
                <c:v>-1.546935628826418E-2</c:v>
              </c:pt>
              <c:pt idx="220">
                <c:v>0.7752909490915556</c:v>
              </c:pt>
              <c:pt idx="221">
                <c:v>0.29193783208813784</c:v>
              </c:pt>
              <c:pt idx="222">
                <c:v>-9.8196485054955929E-2</c:v>
              </c:pt>
              <c:pt idx="223">
                <c:v>-3.3611474693572063E-2</c:v>
              </c:pt>
              <c:pt idx="224">
                <c:v>0.27206769410747711</c:v>
              </c:pt>
              <c:pt idx="225">
                <c:v>1.0542343307786552</c:v>
              </c:pt>
              <c:pt idx="226">
                <c:v>0.3742084794766356</c:v>
              </c:pt>
              <c:pt idx="227">
                <c:v>0.41642706536231344</c:v>
              </c:pt>
              <c:pt idx="228">
                <c:v>2.9623607910906458E-2</c:v>
              </c:pt>
              <c:pt idx="229">
                <c:v>0.19683056041628788</c:v>
              </c:pt>
              <c:pt idx="230">
                <c:v>7.6768799873121907E-2</c:v>
              </c:pt>
              <c:pt idx="231">
                <c:v>-6.4050159199666723E-3</c:v>
              </c:pt>
              <c:pt idx="232">
                <c:v>1.5636514161542436E-2</c:v>
              </c:pt>
              <c:pt idx="233">
                <c:v>0.24888063553109419</c:v>
              </c:pt>
              <c:pt idx="234">
                <c:v>-4.4304066381158691E-2</c:v>
              </c:pt>
              <c:pt idx="235">
                <c:v>0.19244158792855615</c:v>
              </c:pt>
              <c:pt idx="236">
                <c:v>0.13284196231751366</c:v>
              </c:pt>
              <c:pt idx="237">
                <c:v>5.2408404460464908E-2</c:v>
              </c:pt>
              <c:pt idx="238">
                <c:v>-0.1838757325648146</c:v>
              </c:pt>
              <c:pt idx="239">
                <c:v>0.34004964477304611</c:v>
              </c:pt>
              <c:pt idx="240">
                <c:v>1.1834554036454392E-2</c:v>
              </c:pt>
              <c:pt idx="241">
                <c:v>0.13605496283693697</c:v>
              </c:pt>
              <c:pt idx="242">
                <c:v>-5.1045486661138284E-2</c:v>
              </c:pt>
              <c:pt idx="243">
                <c:v>0.1654333969451045</c:v>
              </c:pt>
              <c:pt idx="244">
                <c:v>0.14920053422213186</c:v>
              </c:pt>
              <c:pt idx="245">
                <c:v>-0.20250325234985667</c:v>
              </c:pt>
              <c:pt idx="246">
                <c:v>-3.010030166336719E-3</c:v>
              </c:pt>
              <c:pt idx="247">
                <c:v>9.0233035384301274E-2</c:v>
              </c:pt>
              <c:pt idx="248">
                <c:v>-0.11590535893631682</c:v>
              </c:pt>
              <c:pt idx="249">
                <c:v>-5.0702128464365614E-2</c:v>
              </c:pt>
              <c:pt idx="250">
                <c:v>-7.5946634462866314E-2</c:v>
              </c:pt>
              <c:pt idx="251">
                <c:v>0.22677647058824846</c:v>
              </c:pt>
              <c:pt idx="252">
                <c:v>-0.15080315655850995</c:v>
              </c:pt>
              <c:pt idx="253">
                <c:v>2.2937344155280925E-2</c:v>
              </c:pt>
              <c:pt idx="254">
                <c:v>-0.20244906349458347</c:v>
              </c:pt>
              <c:pt idx="255">
                <c:v>5.0999812407837908E-2</c:v>
              </c:pt>
              <c:pt idx="256">
                <c:v>3.7698435551845932E-2</c:v>
              </c:pt>
              <c:pt idx="257">
                <c:v>-0.13196416901180896</c:v>
              </c:pt>
              <c:pt idx="258">
                <c:v>0.18665037892264991</c:v>
              </c:pt>
              <c:pt idx="259">
                <c:v>-0.19987832994391397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F7-482F-BA38-400C73F61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03327"/>
        <c:axId val="1968972911"/>
      </c:lineChart>
      <c:catAx>
        <c:axId val="356303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2911"/>
        <c:crosses val="autoZero"/>
        <c:auto val="1"/>
        <c:lblAlgn val="ctr"/>
        <c:lblOffset val="100"/>
        <c:noMultiLvlLbl val="0"/>
      </c:catAx>
      <c:valAx>
        <c:axId val="1968972911"/>
        <c:scaling>
          <c:orientation val="minMax"/>
          <c:max val="2.5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$/cwt dressed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 vs. CO/WY, Weekly 2014-2018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60"/>
              <c:pt idx="0">
                <c:v>0</c:v>
              </c:pt>
              <c:pt idx="1">
                <c:v>0.10818444143458805</c:v>
              </c:pt>
              <c:pt idx="2">
                <c:v>5.0217155266011559E-2</c:v>
              </c:pt>
              <c:pt idx="3">
                <c:v>2.6957889255015743E-2</c:v>
              </c:pt>
              <c:pt idx="4">
                <c:v>5.3222781836751665E-2</c:v>
              </c:pt>
              <c:pt idx="5">
                <c:v>-8.6261718749994998E-2</c:v>
              </c:pt>
              <c:pt idx="6">
                <c:v>-0.44689492104660644</c:v>
              </c:pt>
              <c:pt idx="7">
                <c:v>0</c:v>
              </c:pt>
              <c:pt idx="8">
                <c:v>0.15140285954583987</c:v>
              </c:pt>
              <c:pt idx="9">
                <c:v>-4.0822784810131907E-2</c:v>
              </c:pt>
              <c:pt idx="10">
                <c:v>1.9732992503833202E-2</c:v>
              </c:pt>
              <c:pt idx="11">
                <c:v>-0.1596990556859339</c:v>
              </c:pt>
              <c:pt idx="12">
                <c:v>2.9333496093755684E-2</c:v>
              </c:pt>
              <c:pt idx="13">
                <c:v>0</c:v>
              </c:pt>
              <c:pt idx="14">
                <c:v>-1.0874172319802256E-2</c:v>
              </c:pt>
              <c:pt idx="15">
                <c:v>0.31073446327684451</c:v>
              </c:pt>
              <c:pt idx="16">
                <c:v>0.32818875716904472</c:v>
              </c:pt>
              <c:pt idx="17">
                <c:v>6.3647600181298003E-3</c:v>
              </c:pt>
              <c:pt idx="18">
                <c:v>-2.3795095323407622E-2</c:v>
              </c:pt>
              <c:pt idx="19">
                <c:v>5.6759760129324377E-2</c:v>
              </c:pt>
              <c:pt idx="20">
                <c:v>-3.0707071811235664E-2</c:v>
              </c:pt>
              <c:pt idx="21">
                <c:v>4.3560001767900758E-2</c:v>
              </c:pt>
              <c:pt idx="22">
                <c:v>0</c:v>
              </c:pt>
              <c:pt idx="23">
                <c:v>-6.5120574788579688E-2</c:v>
              </c:pt>
              <c:pt idx="24">
                <c:v>3.1458108524418549E-2</c:v>
              </c:pt>
              <c:pt idx="25">
                <c:v>-2.2783020078122718E-2</c:v>
              </c:pt>
              <c:pt idx="26">
                <c:v>-1.7707897578247866E-2</c:v>
              </c:pt>
              <c:pt idx="27">
                <c:v>-5.9375041956513996E-2</c:v>
              </c:pt>
              <c:pt idx="28">
                <c:v>-4.4056247845503549E-2</c:v>
              </c:pt>
              <c:pt idx="29">
                <c:v>3.6792351548058377E-3</c:v>
              </c:pt>
              <c:pt idx="30">
                <c:v>-2.7814197540294572E-3</c:v>
              </c:pt>
              <c:pt idx="31">
                <c:v>-0.23720864773247285</c:v>
              </c:pt>
              <c:pt idx="32">
                <c:v>4.9294582354974636E-2</c:v>
              </c:pt>
              <c:pt idx="33">
                <c:v>-0.3488696732136134</c:v>
              </c:pt>
              <c:pt idx="34">
                <c:v>0</c:v>
              </c:pt>
              <c:pt idx="35">
                <c:v>-3.1847130897318721E-2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2.0750950199897034E-2</c:v>
              </c:pt>
              <c:pt idx="41">
                <c:v>1.1045688836104546</c:v>
              </c:pt>
              <c:pt idx="42">
                <c:v>0</c:v>
              </c:pt>
              <c:pt idx="43">
                <c:v>-9.9569790911488099E-2</c:v>
              </c:pt>
              <c:pt idx="44">
                <c:v>0.26090818462949983</c:v>
              </c:pt>
              <c:pt idx="45">
                <c:v>0</c:v>
              </c:pt>
              <c:pt idx="46">
                <c:v>-7.4141380545313496E-2</c:v>
              </c:pt>
              <c:pt idx="47">
                <c:v>-1.750454304635781</c:v>
              </c:pt>
              <c:pt idx="48">
                <c:v>-9.1374602641337788E-2</c:v>
              </c:pt>
              <c:pt idx="49">
                <c:v>-7.7910670422198791E-2</c:v>
              </c:pt>
              <c:pt idx="50">
                <c:v>0.45646271257768944</c:v>
              </c:pt>
              <c:pt idx="51">
                <c:v>0</c:v>
              </c:pt>
              <c:pt idx="52">
                <c:v>-0.17819100237906582</c:v>
              </c:pt>
              <c:pt idx="53">
                <c:v>0</c:v>
              </c:pt>
              <c:pt idx="54">
                <c:v>-1.2964831804281403</c:v>
              </c:pt>
              <c:pt idx="55">
                <c:v>-1.1331380557904538</c:v>
              </c:pt>
              <c:pt idx="56">
                <c:v>-7.0233810046488543E-2</c:v>
              </c:pt>
              <c:pt idx="57">
                <c:v>0</c:v>
              </c:pt>
              <c:pt idx="58">
                <c:v>0.50012360578813286</c:v>
              </c:pt>
              <c:pt idx="59">
                <c:v>-0.58032770501830555</c:v>
              </c:pt>
              <c:pt idx="60">
                <c:v>-0.34376289539767413</c:v>
              </c:pt>
              <c:pt idx="61">
                <c:v>-0.47338702911096675</c:v>
              </c:pt>
              <c:pt idx="62">
                <c:v>0.86911391989255549</c:v>
              </c:pt>
              <c:pt idx="63">
                <c:v>0.51740406976745135</c:v>
              </c:pt>
              <c:pt idx="64">
                <c:v>-0.87547892720306209</c:v>
              </c:pt>
              <c:pt idx="65">
                <c:v>-7.5100717018898422E-2</c:v>
              </c:pt>
              <c:pt idx="66">
                <c:v>0</c:v>
              </c:pt>
              <c:pt idx="67">
                <c:v>0</c:v>
              </c:pt>
              <c:pt idx="68">
                <c:v>-4.8229856847115116E-2</c:v>
              </c:pt>
              <c:pt idx="69">
                <c:v>0</c:v>
              </c:pt>
              <c:pt idx="70">
                <c:v>0.84795886385896324</c:v>
              </c:pt>
              <c:pt idx="71">
                <c:v>0.34305684060143449</c:v>
              </c:pt>
              <c:pt idx="72">
                <c:v>4.1297940340911055E-2</c:v>
              </c:pt>
              <c:pt idx="73">
                <c:v>0</c:v>
              </c:pt>
              <c:pt idx="74">
                <c:v>-2.7050159098962467E-3</c:v>
              </c:pt>
              <c:pt idx="75">
                <c:v>4.2446577763485038E-2</c:v>
              </c:pt>
              <c:pt idx="76">
                <c:v>3.1570365813195167E-2</c:v>
              </c:pt>
              <c:pt idx="77">
                <c:v>-0.22407203506605811</c:v>
              </c:pt>
              <c:pt idx="78">
                <c:v>0</c:v>
              </c:pt>
              <c:pt idx="79">
                <c:v>-0.13179155038508839</c:v>
              </c:pt>
              <c:pt idx="80">
                <c:v>9.6278121618922796E-2</c:v>
              </c:pt>
              <c:pt idx="81">
                <c:v>-2.7720265012476375E-3</c:v>
              </c:pt>
              <c:pt idx="82">
                <c:v>-0.11500565465652812</c:v>
              </c:pt>
              <c:pt idx="83">
                <c:v>0.15458744721669859</c:v>
              </c:pt>
              <c:pt idx="84">
                <c:v>1.1617719933411763E-2</c:v>
              </c:pt>
              <c:pt idx="85">
                <c:v>0.35109387570591366</c:v>
              </c:pt>
              <c:pt idx="86">
                <c:v>0</c:v>
              </c:pt>
              <c:pt idx="87">
                <c:v>5.0863305055344199E-2</c:v>
              </c:pt>
              <c:pt idx="88">
                <c:v>0.36487660679480882</c:v>
              </c:pt>
              <c:pt idx="89">
                <c:v>0</c:v>
              </c:pt>
              <c:pt idx="90">
                <c:v>0.24741710961743024</c:v>
              </c:pt>
              <c:pt idx="91">
                <c:v>-1.4821707270351823</c:v>
              </c:pt>
              <c:pt idx="92">
                <c:v>0.34961245169128574</c:v>
              </c:pt>
              <c:pt idx="93">
                <c:v>0</c:v>
              </c:pt>
              <c:pt idx="94">
                <c:v>0.21710602320302996</c:v>
              </c:pt>
              <c:pt idx="95">
                <c:v>0</c:v>
              </c:pt>
              <c:pt idx="96">
                <c:v>0.43971277554621224</c:v>
              </c:pt>
              <c:pt idx="97">
                <c:v>-4.5234421472514441E-2</c:v>
              </c:pt>
              <c:pt idx="98">
                <c:v>0.49762783342119121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-2.7350423989403794E-2</c:v>
              </c:pt>
              <c:pt idx="103">
                <c:v>3.3237223191576959E-2</c:v>
              </c:pt>
              <c:pt idx="104">
                <c:v>0.18973424073575984</c:v>
              </c:pt>
              <c:pt idx="105">
                <c:v>-0.3747849989251506</c:v>
              </c:pt>
              <c:pt idx="106">
                <c:v>0</c:v>
              </c:pt>
              <c:pt idx="107">
                <c:v>0</c:v>
              </c:pt>
              <c:pt idx="108">
                <c:v>0.47114394141024718</c:v>
              </c:pt>
              <c:pt idx="109">
                <c:v>-3.5526074861223833E-2</c:v>
              </c:pt>
              <c:pt idx="110">
                <c:v>-0.24846473106970279</c:v>
              </c:pt>
              <c:pt idx="111">
                <c:v>2.4142224403107093E-2</c:v>
              </c:pt>
              <c:pt idx="112">
                <c:v>0.26496161718750955</c:v>
              </c:pt>
              <c:pt idx="113">
                <c:v>0</c:v>
              </c:pt>
              <c:pt idx="114">
                <c:v>0.21261538225257937</c:v>
              </c:pt>
              <c:pt idx="115">
                <c:v>0.23897822599232654</c:v>
              </c:pt>
              <c:pt idx="116">
                <c:v>-7.9319418580894308E-3</c:v>
              </c:pt>
              <c:pt idx="117">
                <c:v>0</c:v>
              </c:pt>
              <c:pt idx="118">
                <c:v>5.6433862494031928E-3</c:v>
              </c:pt>
              <c:pt idx="119">
                <c:v>2.8908508575156588E-2</c:v>
              </c:pt>
              <c:pt idx="120">
                <c:v>0.2046074427716178</c:v>
              </c:pt>
              <c:pt idx="121">
                <c:v>0</c:v>
              </c:pt>
              <c:pt idx="122">
                <c:v>-0.68015972621444121</c:v>
              </c:pt>
              <c:pt idx="123">
                <c:v>0.13062656456702371</c:v>
              </c:pt>
              <c:pt idx="124">
                <c:v>-0.34053858429503236</c:v>
              </c:pt>
              <c:pt idx="125">
                <c:v>-0.37904215113704254</c:v>
              </c:pt>
              <c:pt idx="126">
                <c:v>1.235059760956176</c:v>
              </c:pt>
              <c:pt idx="127">
                <c:v>1.7357110277743999</c:v>
              </c:pt>
              <c:pt idx="128">
                <c:v>-5.8793536344609265E-2</c:v>
              </c:pt>
              <c:pt idx="129">
                <c:v>0.11776825233387456</c:v>
              </c:pt>
              <c:pt idx="130">
                <c:v>7.5802072166624157E-2</c:v>
              </c:pt>
              <c:pt idx="131">
                <c:v>-0.5134809098294113</c:v>
              </c:pt>
              <c:pt idx="132">
                <c:v>1.8767510675075982E-2</c:v>
              </c:pt>
              <c:pt idx="133">
                <c:v>-1.9515616662218349E-2</c:v>
              </c:pt>
              <c:pt idx="134">
                <c:v>0</c:v>
              </c:pt>
              <c:pt idx="135">
                <c:v>7.1431110030104605E-2</c:v>
              </c:pt>
              <c:pt idx="136">
                <c:v>-2.8350714746068206E-3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-1.2256121188016778E-3</c:v>
              </c:pt>
              <c:pt idx="141">
                <c:v>-6.4887391453552823E-2</c:v>
              </c:pt>
              <c:pt idx="142">
                <c:v>6.8496864822975567E-3</c:v>
              </c:pt>
              <c:pt idx="143">
                <c:v>-0.28094165278416483</c:v>
              </c:pt>
              <c:pt idx="144">
                <c:v>-8.7801428402229931E-3</c:v>
              </c:pt>
              <c:pt idx="145">
                <c:v>-3.8219954273984058E-2</c:v>
              </c:pt>
              <c:pt idx="146">
                <c:v>-0.10649686191170815</c:v>
              </c:pt>
              <c:pt idx="147">
                <c:v>5.4075873402254615E-2</c:v>
              </c:pt>
              <c:pt idx="148">
                <c:v>0</c:v>
              </c:pt>
              <c:pt idx="149">
                <c:v>-4.2684012539709215E-2</c:v>
              </c:pt>
              <c:pt idx="150">
                <c:v>-0.1732135807343127</c:v>
              </c:pt>
              <c:pt idx="151">
                <c:v>0.50314464713875395</c:v>
              </c:pt>
              <c:pt idx="152">
                <c:v>0</c:v>
              </c:pt>
              <c:pt idx="153">
                <c:v>-5.5967881274312958E-2</c:v>
              </c:pt>
              <c:pt idx="154">
                <c:v>8.2839750559443814E-2</c:v>
              </c:pt>
              <c:pt idx="155">
                <c:v>0</c:v>
              </c:pt>
              <c:pt idx="156">
                <c:v>-2.7097964055329271E-2</c:v>
              </c:pt>
              <c:pt idx="157">
                <c:v>6.1792830263414089E-2</c:v>
              </c:pt>
              <c:pt idx="158">
                <c:v>-3.4387751616407058E-3</c:v>
              </c:pt>
              <c:pt idx="159">
                <c:v>1.2112684652834105E-2</c:v>
              </c:pt>
              <c:pt idx="160">
                <c:v>-8.2585972783988382E-4</c:v>
              </c:pt>
              <c:pt idx="161">
                <c:v>-1.5911213884109543E-2</c:v>
              </c:pt>
              <c:pt idx="162">
                <c:v>7.7778209339527393E-3</c:v>
              </c:pt>
              <c:pt idx="163">
                <c:v>0</c:v>
              </c:pt>
              <c:pt idx="164">
                <c:v>-0.10051347189461524</c:v>
              </c:pt>
              <c:pt idx="165">
                <c:v>-5.7829556505581081E-2</c:v>
              </c:pt>
              <c:pt idx="166">
                <c:v>-3.5868289602859704E-2</c:v>
              </c:pt>
              <c:pt idx="167">
                <c:v>-0.39461214021557112</c:v>
              </c:pt>
              <c:pt idx="168">
                <c:v>0</c:v>
              </c:pt>
              <c:pt idx="169">
                <c:v>-0.30436452684760695</c:v>
              </c:pt>
              <c:pt idx="170">
                <c:v>0.13377206918632112</c:v>
              </c:pt>
              <c:pt idx="171">
                <c:v>-1.3211271748740216</c:v>
              </c:pt>
              <c:pt idx="172">
                <c:v>-0.57526487585616337</c:v>
              </c:pt>
              <c:pt idx="173">
                <c:v>-0.12172965332462127</c:v>
              </c:pt>
              <c:pt idx="174">
                <c:v>-0.10550285033667706</c:v>
              </c:pt>
              <c:pt idx="175">
                <c:v>-2.8690520542340892E-2</c:v>
              </c:pt>
              <c:pt idx="176">
                <c:v>-2.3048448926147103E-2</c:v>
              </c:pt>
              <c:pt idx="177">
                <c:v>-0.47736970304089255</c:v>
              </c:pt>
              <c:pt idx="178">
                <c:v>-2.7230657293188187E-2</c:v>
              </c:pt>
              <c:pt idx="179">
                <c:v>1.5410316117574894</c:v>
              </c:pt>
              <c:pt idx="180">
                <c:v>-1.2219751704094506E-3</c:v>
              </c:pt>
              <c:pt idx="181">
                <c:v>-1.6431003525809729E-3</c:v>
              </c:pt>
              <c:pt idx="182">
                <c:v>1.6045315055322362E-2</c:v>
              </c:pt>
              <c:pt idx="183">
                <c:v>5.7592941204234194E-3</c:v>
              </c:pt>
              <c:pt idx="184">
                <c:v>-7.0721889402591387E-2</c:v>
              </c:pt>
              <c:pt idx="185">
                <c:v>-0.15990966957615171</c:v>
              </c:pt>
              <c:pt idx="186">
                <c:v>-0.22798343675597721</c:v>
              </c:pt>
              <c:pt idx="187">
                <c:v>5.2721646222451568E-2</c:v>
              </c:pt>
              <c:pt idx="188">
                <c:v>-3.3809188692032421E-2</c:v>
              </c:pt>
              <c:pt idx="189">
                <c:v>0</c:v>
              </c:pt>
              <c:pt idx="190">
                <c:v>9.118447323253065E-2</c:v>
              </c:pt>
              <c:pt idx="191">
                <c:v>0</c:v>
              </c:pt>
              <c:pt idx="192">
                <c:v>-2.1694296070052133E-2</c:v>
              </c:pt>
              <c:pt idx="193">
                <c:v>-2.6219386598185679E-2</c:v>
              </c:pt>
              <c:pt idx="194">
                <c:v>4.2763073461856038E-2</c:v>
              </c:pt>
              <c:pt idx="195">
                <c:v>1.3100926011219372E-2</c:v>
              </c:pt>
              <c:pt idx="196">
                <c:v>0</c:v>
              </c:pt>
              <c:pt idx="197">
                <c:v>-3.8830284672442872E-2</c:v>
              </c:pt>
              <c:pt idx="198">
                <c:v>-0.10981404698027575</c:v>
              </c:pt>
              <c:pt idx="199">
                <c:v>-0.39309868728368258</c:v>
              </c:pt>
              <c:pt idx="200">
                <c:v>-1.9575464134504728E-3</c:v>
              </c:pt>
              <c:pt idx="201">
                <c:v>-1.1453382603752118</c:v>
              </c:pt>
              <c:pt idx="202">
                <c:v>0</c:v>
              </c:pt>
              <c:pt idx="203">
                <c:v>0</c:v>
              </c:pt>
              <c:pt idx="204">
                <c:v>8.3766413885612678E-2</c:v>
              </c:pt>
              <c:pt idx="205">
                <c:v>4.570081412049376E-2</c:v>
              </c:pt>
              <c:pt idx="206">
                <c:v>0</c:v>
              </c:pt>
              <c:pt idx="207">
                <c:v>0</c:v>
              </c:pt>
              <c:pt idx="208">
                <c:v>5.3196504420327528E-4</c:v>
              </c:pt>
              <c:pt idx="209">
                <c:v>0</c:v>
              </c:pt>
              <c:pt idx="210">
                <c:v>-7.3570077598219541E-3</c:v>
              </c:pt>
              <c:pt idx="211">
                <c:v>0</c:v>
              </c:pt>
              <c:pt idx="212">
                <c:v>0.18921257571386718</c:v>
              </c:pt>
              <c:pt idx="213">
                <c:v>0.21826377326758006</c:v>
              </c:pt>
              <c:pt idx="214">
                <c:v>0.32644444444443366</c:v>
              </c:pt>
              <c:pt idx="215">
                <c:v>-9.9507758304440586E-2</c:v>
              </c:pt>
              <c:pt idx="216">
                <c:v>-0.10053342467232085</c:v>
              </c:pt>
              <c:pt idx="217">
                <c:v>-6.3218580272106806E-2</c:v>
              </c:pt>
              <c:pt idx="218">
                <c:v>0</c:v>
              </c:pt>
              <c:pt idx="219">
                <c:v>6.2313833497569249E-3</c:v>
              </c:pt>
              <c:pt idx="220">
                <c:v>-7.1824082652042875E-2</c:v>
              </c:pt>
              <c:pt idx="221">
                <c:v>0</c:v>
              </c:pt>
              <c:pt idx="222">
                <c:v>2.1783088235294059</c:v>
              </c:pt>
              <c:pt idx="223">
                <c:v>0</c:v>
              </c:pt>
              <c:pt idx="224">
                <c:v>-1.319354108515995</c:v>
              </c:pt>
              <c:pt idx="225">
                <c:v>-0.17513216425498968</c:v>
              </c:pt>
              <c:pt idx="226">
                <c:v>0</c:v>
              </c:pt>
              <c:pt idx="227">
                <c:v>0.10777971329638092</c:v>
              </c:pt>
              <c:pt idx="228">
                <c:v>-0.22876469019193735</c:v>
              </c:pt>
              <c:pt idx="237">
                <c:v>-2.4300556182865307E-2</c:v>
              </c:pt>
              <c:pt idx="238">
                <c:v>6.0494365685201501E-2</c:v>
              </c:pt>
              <c:pt idx="239">
                <c:v>-6.9837332790172013E-2</c:v>
              </c:pt>
              <c:pt idx="240">
                <c:v>0</c:v>
              </c:pt>
              <c:pt idx="241">
                <c:v>0</c:v>
              </c:pt>
              <c:pt idx="242">
                <c:v>2.4230810312118933E-2</c:v>
              </c:pt>
              <c:pt idx="243">
                <c:v>0</c:v>
              </c:pt>
              <c:pt idx="244">
                <c:v>1.9070825038255634E-2</c:v>
              </c:pt>
              <c:pt idx="245">
                <c:v>5.650133325418949E-2</c:v>
              </c:pt>
              <c:pt idx="246">
                <c:v>6.4565161290317974E-2</c:v>
              </c:pt>
              <c:pt idx="247">
                <c:v>0</c:v>
              </c:pt>
              <c:pt idx="248">
                <c:v>2.2374403056346637E-2</c:v>
              </c:pt>
              <c:pt idx="249">
                <c:v>-0.25976290097628407</c:v>
              </c:pt>
              <c:pt idx="250">
                <c:v>-0.32242459383877531</c:v>
              </c:pt>
              <c:pt idx="251">
                <c:v>3.8934437779019504E-2</c:v>
              </c:pt>
              <c:pt idx="252">
                <c:v>3.181287553648815E-2</c:v>
              </c:pt>
              <c:pt idx="25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A9-4825-8324-F92C287B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03327"/>
        <c:axId val="1968972911"/>
      </c:lineChart>
      <c:catAx>
        <c:axId val="356303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2911"/>
        <c:crosses val="autoZero"/>
        <c:auto val="1"/>
        <c:lblAlgn val="ctr"/>
        <c:lblOffset val="100"/>
        <c:noMultiLvlLbl val="0"/>
      </c:catAx>
      <c:valAx>
        <c:axId val="1968972911"/>
        <c:scaling>
          <c:orientation val="minMax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$/cwt live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 vs. NE/CO/WY, Weekly 2014-2018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60"/>
              <c:pt idx="0">
                <c:v>-0.11377436213692249</c:v>
              </c:pt>
              <c:pt idx="1">
                <c:v>0.2851078653321224</c:v>
              </c:pt>
              <c:pt idx="2">
                <c:v>0.7635242424408375</c:v>
              </c:pt>
              <c:pt idx="3">
                <c:v>-2.10760875401661E-2</c:v>
              </c:pt>
              <c:pt idx="4">
                <c:v>0.37254391107265405</c:v>
              </c:pt>
              <c:pt idx="5">
                <c:v>0.41314273553908265</c:v>
              </c:pt>
              <c:pt idx="6">
                <c:v>0.19744494178948457</c:v>
              </c:pt>
              <c:pt idx="7">
                <c:v>0.33415556136677083</c:v>
              </c:pt>
              <c:pt idx="8">
                <c:v>0.25643580522759635</c:v>
              </c:pt>
              <c:pt idx="9">
                <c:v>0.35825109725541893</c:v>
              </c:pt>
              <c:pt idx="10">
                <c:v>0.22901756019714981</c:v>
              </c:pt>
              <c:pt idx="11">
                <c:v>0.3498442459756177</c:v>
              </c:pt>
              <c:pt idx="12">
                <c:v>0.80959116166556555</c:v>
              </c:pt>
              <c:pt idx="13">
                <c:v>8.7681838770237164E-2</c:v>
              </c:pt>
              <c:pt idx="14">
                <c:v>-0.51248188705588404</c:v>
              </c:pt>
              <c:pt idx="15">
                <c:v>-0.69532870794705559</c:v>
              </c:pt>
              <c:pt idx="16">
                <c:v>-0.32774052754663785</c:v>
              </c:pt>
              <c:pt idx="17">
                <c:v>6.1385821177879052E-2</c:v>
              </c:pt>
              <c:pt idx="18">
                <c:v>-0.40011043862685369</c:v>
              </c:pt>
              <c:pt idx="19">
                <c:v>-0.49752062180215262</c:v>
              </c:pt>
              <c:pt idx="20">
                <c:v>0.2801945799743919</c:v>
              </c:pt>
              <c:pt idx="21">
                <c:v>0.871526463782061</c:v>
              </c:pt>
              <c:pt idx="22">
                <c:v>-1.7689110330735502E-2</c:v>
              </c:pt>
              <c:pt idx="23">
                <c:v>0.80091260369584916</c:v>
              </c:pt>
              <c:pt idx="24">
                <c:v>0.78094969163106498</c:v>
              </c:pt>
              <c:pt idx="25">
                <c:v>0.38709974893993149</c:v>
              </c:pt>
              <c:pt idx="26">
                <c:v>0.33540029787670278</c:v>
              </c:pt>
              <c:pt idx="27">
                <c:v>0.56454028458588823</c:v>
              </c:pt>
              <c:pt idx="28">
                <c:v>0.82076779817035117</c:v>
              </c:pt>
              <c:pt idx="29">
                <c:v>0.81689753650343278</c:v>
              </c:pt>
              <c:pt idx="30">
                <c:v>-0.56727861611497588</c:v>
              </c:pt>
              <c:pt idx="31">
                <c:v>0.95062019126712016</c:v>
              </c:pt>
              <c:pt idx="32">
                <c:v>0.96609718621141383</c:v>
              </c:pt>
              <c:pt idx="33">
                <c:v>-0.36557977084456184</c:v>
              </c:pt>
              <c:pt idx="34">
                <c:v>1.1361325515428291</c:v>
              </c:pt>
              <c:pt idx="35">
                <c:v>0.954907276344926</c:v>
              </c:pt>
              <c:pt idx="36">
                <c:v>1.9334477847549465</c:v>
              </c:pt>
              <c:pt idx="37">
                <c:v>0.96510869877954519</c:v>
              </c:pt>
              <c:pt idx="38">
                <c:v>0.85220984751447304</c:v>
              </c:pt>
              <c:pt idx="39">
                <c:v>0.53862674793802512</c:v>
              </c:pt>
              <c:pt idx="40">
                <c:v>0.72252109553693344</c:v>
              </c:pt>
              <c:pt idx="41">
                <c:v>0.58327196954732585</c:v>
              </c:pt>
              <c:pt idx="42">
                <c:v>1.6313361726224116</c:v>
              </c:pt>
              <c:pt idx="43">
                <c:v>6.6523225060336699E-2</c:v>
              </c:pt>
              <c:pt idx="44">
                <c:v>0.74553534939474275</c:v>
              </c:pt>
              <c:pt idx="45">
                <c:v>1.1214658419291084</c:v>
              </c:pt>
              <c:pt idx="46">
                <c:v>1.6206641184272144</c:v>
              </c:pt>
              <c:pt idx="47">
                <c:v>0.37357553715665404</c:v>
              </c:pt>
              <c:pt idx="48">
                <c:v>1.2863837231558364</c:v>
              </c:pt>
              <c:pt idx="49">
                <c:v>0.51394125015173131</c:v>
              </c:pt>
              <c:pt idx="50">
                <c:v>1.7072173641134611</c:v>
              </c:pt>
              <c:pt idx="51">
                <c:v>3.2527933508604292</c:v>
              </c:pt>
              <c:pt idx="52">
                <c:v>1.5094701638924448</c:v>
              </c:pt>
              <c:pt idx="53">
                <c:v>0.95159729575456709</c:v>
              </c:pt>
              <c:pt idx="54">
                <c:v>-0.54793172039180149</c:v>
              </c:pt>
              <c:pt idx="55">
                <c:v>-1.7245116150315027</c:v>
              </c:pt>
              <c:pt idx="56">
                <c:v>0.39186046377011508</c:v>
              </c:pt>
              <c:pt idx="57">
                <c:v>-0.29965786446359743</c:v>
              </c:pt>
              <c:pt idx="58">
                <c:v>0.5580852218251664</c:v>
              </c:pt>
              <c:pt idx="59">
                <c:v>-1.2581074378790902</c:v>
              </c:pt>
              <c:pt idx="60">
                <c:v>0.27904460999025105</c:v>
              </c:pt>
              <c:pt idx="61">
                <c:v>-0.44610930195437959</c:v>
              </c:pt>
              <c:pt idx="62">
                <c:v>0.62360583713692108</c:v>
              </c:pt>
              <c:pt idx="63">
                <c:v>0.44280093342626969</c:v>
              </c:pt>
              <c:pt idx="64">
                <c:v>-2.5410871598040785E-2</c:v>
              </c:pt>
              <c:pt idx="65">
                <c:v>-1.3744237347864043</c:v>
              </c:pt>
              <c:pt idx="66">
                <c:v>0.38844943576390278</c:v>
              </c:pt>
              <c:pt idx="67">
                <c:v>0.28064801616054069</c:v>
              </c:pt>
              <c:pt idx="68">
                <c:v>0.70128100980994645</c:v>
              </c:pt>
              <c:pt idx="69">
                <c:v>1.0358846443811274</c:v>
              </c:pt>
              <c:pt idx="70">
                <c:v>0.94151351006348705</c:v>
              </c:pt>
              <c:pt idx="71">
                <c:v>2.5963678652374256E-4</c:v>
              </c:pt>
              <c:pt idx="72">
                <c:v>0.46312913492238295</c:v>
              </c:pt>
              <c:pt idx="73">
                <c:v>-0.37603439191479993</c:v>
              </c:pt>
              <c:pt idx="74">
                <c:v>5.1967560250773204E-2</c:v>
              </c:pt>
              <c:pt idx="75">
                <c:v>0.43364951165168009</c:v>
              </c:pt>
              <c:pt idx="76">
                <c:v>0.45925711158099602</c:v>
              </c:pt>
              <c:pt idx="77">
                <c:v>-2.0132848492551148E-3</c:v>
              </c:pt>
              <c:pt idx="78">
                <c:v>0.21564816797612707</c:v>
              </c:pt>
              <c:pt idx="79">
                <c:v>-0.16581645148423263</c:v>
              </c:pt>
              <c:pt idx="80">
                <c:v>0.55526659694419322</c:v>
              </c:pt>
              <c:pt idx="81">
                <c:v>0.7908956347718572</c:v>
              </c:pt>
              <c:pt idx="82">
                <c:v>0.47911128334203568</c:v>
              </c:pt>
              <c:pt idx="83">
                <c:v>1.0833307385740625</c:v>
              </c:pt>
              <c:pt idx="84">
                <c:v>0.72064892393748892</c:v>
              </c:pt>
              <c:pt idx="85">
                <c:v>1.4574611015674463</c:v>
              </c:pt>
              <c:pt idx="86">
                <c:v>0.4086294241830899</c:v>
              </c:pt>
              <c:pt idx="87">
                <c:v>0.96581347145729524</c:v>
              </c:pt>
              <c:pt idx="88">
                <c:v>0.99031603602560381</c:v>
              </c:pt>
              <c:pt idx="89">
                <c:v>0.54294079839701226</c:v>
              </c:pt>
              <c:pt idx="90">
                <c:v>0.92619699323019233</c:v>
              </c:pt>
              <c:pt idx="91">
                <c:v>-2.2738874571805923</c:v>
              </c:pt>
              <c:pt idx="92">
                <c:v>2.3426618998146864</c:v>
              </c:pt>
              <c:pt idx="93">
                <c:v>2.5337314381318947</c:v>
              </c:pt>
              <c:pt idx="94">
                <c:v>1.5778714395927977</c:v>
              </c:pt>
              <c:pt idx="95">
                <c:v>3.4392600723784028</c:v>
              </c:pt>
              <c:pt idx="96">
                <c:v>1.925355649236721</c:v>
              </c:pt>
              <c:pt idx="97">
                <c:v>0.42443126490435645</c:v>
              </c:pt>
              <c:pt idx="98">
                <c:v>0.80472039031458564</c:v>
              </c:pt>
              <c:pt idx="99">
                <c:v>-0.18316509459211261</c:v>
              </c:pt>
              <c:pt idx="100">
                <c:v>-0.10666270536535194</c:v>
              </c:pt>
              <c:pt idx="101">
                <c:v>0.70108250527486859</c:v>
              </c:pt>
              <c:pt idx="102">
                <c:v>-2.1900164494752516E-2</c:v>
              </c:pt>
              <c:pt idx="103">
                <c:v>7.246104217765037E-2</c:v>
              </c:pt>
              <c:pt idx="104">
                <c:v>0.53286445968109319</c:v>
              </c:pt>
              <c:pt idx="105">
                <c:v>0.42956079521823654</c:v>
              </c:pt>
              <c:pt idx="106">
                <c:v>1.3319813939006622</c:v>
              </c:pt>
              <c:pt idx="108">
                <c:v>-0.47750767386943949</c:v>
              </c:pt>
              <c:pt idx="109">
                <c:v>-0.91372222336295295</c:v>
              </c:pt>
              <c:pt idx="110">
                <c:v>-0.75447593350065745</c:v>
              </c:pt>
              <c:pt idx="111">
                <c:v>0.52079257055856942</c:v>
              </c:pt>
              <c:pt idx="112">
                <c:v>0.63183437046396307</c:v>
              </c:pt>
              <c:pt idx="113">
                <c:v>0.32539299979981706</c:v>
              </c:pt>
              <c:pt idx="114">
                <c:v>0.37285875757015674</c:v>
              </c:pt>
              <c:pt idx="115">
                <c:v>-5.6522887430077162E-2</c:v>
              </c:pt>
              <c:pt idx="116">
                <c:v>-0.44801727365745592</c:v>
              </c:pt>
              <c:pt idx="117">
                <c:v>-0.63090136510749062</c:v>
              </c:pt>
              <c:pt idx="118">
                <c:v>0.17298157926535396</c:v>
              </c:pt>
              <c:pt idx="119">
                <c:v>1.076796307277391</c:v>
              </c:pt>
              <c:pt idx="120">
                <c:v>0.57774620143307232</c:v>
              </c:pt>
              <c:pt idx="121">
                <c:v>0.5545500847192244</c:v>
              </c:pt>
              <c:pt idx="122">
                <c:v>-0.28118933602902985</c:v>
              </c:pt>
              <c:pt idx="123">
                <c:v>-2.2566099558218866E-2</c:v>
              </c:pt>
              <c:pt idx="124">
                <c:v>0.44828508729965222</c:v>
              </c:pt>
              <c:pt idx="125">
                <c:v>0.14594937577814449</c:v>
              </c:pt>
              <c:pt idx="126">
                <c:v>2.9029232314245519</c:v>
              </c:pt>
              <c:pt idx="127">
                <c:v>3.4330958451988494</c:v>
              </c:pt>
              <c:pt idx="128">
                <c:v>-1.1165630717868282</c:v>
              </c:pt>
              <c:pt idx="129">
                <c:v>5.1331534897215647E-2</c:v>
              </c:pt>
              <c:pt idx="130">
                <c:v>-0.27643605567033092</c:v>
              </c:pt>
              <c:pt idx="131">
                <c:v>-0.31734558007876501</c:v>
              </c:pt>
              <c:pt idx="132">
                <c:v>0.51753604519360863</c:v>
              </c:pt>
              <c:pt idx="133">
                <c:v>-4.9762945775796652E-2</c:v>
              </c:pt>
              <c:pt idx="134">
                <c:v>0.12866483178414967</c:v>
              </c:pt>
              <c:pt idx="135">
                <c:v>0.93521302919199911</c:v>
              </c:pt>
              <c:pt idx="136">
                <c:v>0.34033031636084843</c:v>
              </c:pt>
              <c:pt idx="137">
                <c:v>0.55041892365296974</c:v>
              </c:pt>
              <c:pt idx="138">
                <c:v>0.21527553026704993</c:v>
              </c:pt>
              <c:pt idx="139">
                <c:v>0.37987485082275896</c:v>
              </c:pt>
              <c:pt idx="140">
                <c:v>0.56383999507903582</c:v>
              </c:pt>
              <c:pt idx="141">
                <c:v>0.8074302286031525</c:v>
              </c:pt>
              <c:pt idx="142">
                <c:v>1.3706448929112582</c:v>
              </c:pt>
              <c:pt idx="143">
                <c:v>0.98986015764261026</c:v>
              </c:pt>
              <c:pt idx="144">
                <c:v>0.1500893679627211</c:v>
              </c:pt>
              <c:pt idx="145">
                <c:v>1.291411605676771</c:v>
              </c:pt>
              <c:pt idx="146">
                <c:v>9.4958173535744095E-2</c:v>
              </c:pt>
              <c:pt idx="147">
                <c:v>0.82051193766602637</c:v>
              </c:pt>
              <c:pt idx="148">
                <c:v>1.7603380252946863</c:v>
              </c:pt>
              <c:pt idx="149">
                <c:v>1.8011993930111743</c:v>
              </c:pt>
              <c:pt idx="150">
                <c:v>0.86435508843344167</c:v>
              </c:pt>
              <c:pt idx="151">
                <c:v>0.81171196020457614</c:v>
              </c:pt>
              <c:pt idx="152">
                <c:v>0.71308668220936511</c:v>
              </c:pt>
              <c:pt idx="153">
                <c:v>0.58999982696396103</c:v>
              </c:pt>
              <c:pt idx="154">
                <c:v>0.56435793612259033</c:v>
              </c:pt>
              <c:pt idx="155">
                <c:v>0.42530111326702524</c:v>
              </c:pt>
              <c:pt idx="156">
                <c:v>0.13914650065370893</c:v>
              </c:pt>
              <c:pt idx="157">
                <c:v>0.32848338399011823</c:v>
              </c:pt>
              <c:pt idx="158">
                <c:v>0.15106737930943837</c:v>
              </c:pt>
              <c:pt idx="159">
                <c:v>-0.10555631286837297</c:v>
              </c:pt>
              <c:pt idx="160">
                <c:v>0.33162557145594462</c:v>
              </c:pt>
              <c:pt idx="161">
                <c:v>0.34769958523952482</c:v>
              </c:pt>
              <c:pt idx="162">
                <c:v>0.36881710139292068</c:v>
              </c:pt>
              <c:pt idx="163">
                <c:v>0.12484250372330052</c:v>
              </c:pt>
              <c:pt idx="164">
                <c:v>0.22788697254809165</c:v>
              </c:pt>
              <c:pt idx="165">
                <c:v>0.27216567094015431</c:v>
              </c:pt>
              <c:pt idx="166">
                <c:v>-2.0875797687809836</c:v>
              </c:pt>
              <c:pt idx="167">
                <c:v>-1.6211312703631222</c:v>
              </c:pt>
              <c:pt idx="168">
                <c:v>2.0135742666012959</c:v>
              </c:pt>
              <c:pt idx="169">
                <c:v>1.3958405291249534</c:v>
              </c:pt>
              <c:pt idx="170">
                <c:v>-0.83559540353428474</c:v>
              </c:pt>
              <c:pt idx="171">
                <c:v>-1.837568229652021</c:v>
              </c:pt>
              <c:pt idx="172">
                <c:v>1.8694946101933851</c:v>
              </c:pt>
              <c:pt idx="173">
                <c:v>1.2938190574313069</c:v>
              </c:pt>
              <c:pt idx="174">
                <c:v>-2.9803233875588262</c:v>
              </c:pt>
              <c:pt idx="175">
                <c:v>-0.11005310293805337</c:v>
              </c:pt>
              <c:pt idx="176">
                <c:v>0.96748840128330471</c:v>
              </c:pt>
              <c:pt idx="177">
                <c:v>-0.46347835029609996</c:v>
              </c:pt>
              <c:pt idx="178">
                <c:v>1.0303478396499202</c:v>
              </c:pt>
              <c:pt idx="179">
                <c:v>1.3717892672374887</c:v>
              </c:pt>
              <c:pt idx="180">
                <c:v>0.64488623316763949</c:v>
              </c:pt>
              <c:pt idx="181">
                <c:v>-0.44060638527464846</c:v>
              </c:pt>
              <c:pt idx="182">
                <c:v>0.44752290530946937</c:v>
              </c:pt>
              <c:pt idx="183">
                <c:v>0.84722752601564366</c:v>
              </c:pt>
              <c:pt idx="184">
                <c:v>0.34695650397640065</c:v>
              </c:pt>
              <c:pt idx="185">
                <c:v>0.18829524089717609</c:v>
              </c:pt>
              <c:pt idx="186">
                <c:v>-1.0246968165776309</c:v>
              </c:pt>
              <c:pt idx="187">
                <c:v>-0.44794852829707565</c:v>
              </c:pt>
              <c:pt idx="188">
                <c:v>0.68154206497577263</c:v>
              </c:pt>
              <c:pt idx="189">
                <c:v>6.4051116872335001E-2</c:v>
              </c:pt>
              <c:pt idx="190">
                <c:v>3.4620900333351301E-2</c:v>
              </c:pt>
              <c:pt idx="191">
                <c:v>-5.0735539423712339E-2</c:v>
              </c:pt>
              <c:pt idx="192">
                <c:v>2.1736633272681161E-2</c:v>
              </c:pt>
              <c:pt idx="193">
                <c:v>-7.2162823701333423E-2</c:v>
              </c:pt>
              <c:pt idx="194">
                <c:v>0.11524392539676853</c:v>
              </c:pt>
              <c:pt idx="195">
                <c:v>0.35433287755111564</c:v>
              </c:pt>
              <c:pt idx="196">
                <c:v>0.19984259348231603</c:v>
              </c:pt>
              <c:pt idx="197">
                <c:v>0.50286471991999804</c:v>
              </c:pt>
              <c:pt idx="198">
                <c:v>0.36557344901973465</c:v>
              </c:pt>
              <c:pt idx="199">
                <c:v>-1.1099638475075722</c:v>
              </c:pt>
              <c:pt idx="200">
                <c:v>1.1845742793982481</c:v>
              </c:pt>
              <c:pt idx="201">
                <c:v>-0.57539519128586392</c:v>
              </c:pt>
              <c:pt idx="202">
                <c:v>0.4578801085872044</c:v>
              </c:pt>
              <c:pt idx="203">
                <c:v>0.15136907514745701</c:v>
              </c:pt>
              <c:pt idx="204">
                <c:v>0.64747999146345592</c:v>
              </c:pt>
              <c:pt idx="205">
                <c:v>0.22409190525041822</c:v>
              </c:pt>
              <c:pt idx="206">
                <c:v>0.20022483686857129</c:v>
              </c:pt>
              <c:pt idx="207">
                <c:v>0.1316499129585651</c:v>
              </c:pt>
              <c:pt idx="208">
                <c:v>0.23341574675181676</c:v>
              </c:pt>
              <c:pt idx="209">
                <c:v>0.21754460671064635</c:v>
              </c:pt>
              <c:pt idx="210">
                <c:v>2.8635955950193193E-2</c:v>
              </c:pt>
              <c:pt idx="211">
                <c:v>0.40208865139587147</c:v>
              </c:pt>
              <c:pt idx="212">
                <c:v>0.19438881571547029</c:v>
              </c:pt>
              <c:pt idx="213">
                <c:v>0.20462003861845801</c:v>
              </c:pt>
              <c:pt idx="214">
                <c:v>0.28095387603170252</c:v>
              </c:pt>
              <c:pt idx="215">
                <c:v>0.46720111661791464</c:v>
              </c:pt>
              <c:pt idx="216">
                <c:v>-0.28549466726101969</c:v>
              </c:pt>
              <c:pt idx="217">
                <c:v>9.0726156916787204E-3</c:v>
              </c:pt>
              <c:pt idx="218">
                <c:v>0.18240325033488602</c:v>
              </c:pt>
              <c:pt idx="219">
                <c:v>0.34196242204689042</c:v>
              </c:pt>
              <c:pt idx="220">
                <c:v>-1.6814609580620754E-2</c:v>
              </c:pt>
              <c:pt idx="221">
                <c:v>3.5956859288949801</c:v>
              </c:pt>
              <c:pt idx="222">
                <c:v>0.62453224069903968</c:v>
              </c:pt>
              <c:pt idx="223">
                <c:v>0.19283160612576467</c:v>
              </c:pt>
              <c:pt idx="224">
                <c:v>-2.6787177963857687</c:v>
              </c:pt>
              <c:pt idx="225">
                <c:v>-2.9341005690368576</c:v>
              </c:pt>
              <c:pt idx="226">
                <c:v>-0.95390250777855101</c:v>
              </c:pt>
              <c:pt idx="227">
                <c:v>-0.98194865647043628</c:v>
              </c:pt>
              <c:pt idx="228">
                <c:v>0.27408354112550626</c:v>
              </c:pt>
              <c:pt idx="237">
                <c:v>-0.11694787467276058</c:v>
              </c:pt>
              <c:pt idx="238">
                <c:v>0.51811259574019175</c:v>
              </c:pt>
              <c:pt idx="239">
                <c:v>-0.45588346027820137</c:v>
              </c:pt>
              <c:pt idx="240">
                <c:v>0.56844487636948315</c:v>
              </c:pt>
              <c:pt idx="241">
                <c:v>0.12676494244153957</c:v>
              </c:pt>
              <c:pt idx="242">
                <c:v>-1.6690426907899791E-2</c:v>
              </c:pt>
              <c:pt idx="243">
                <c:v>0.31749188809178008</c:v>
              </c:pt>
              <c:pt idx="244">
                <c:v>7.2169204259040498E-2</c:v>
              </c:pt>
              <c:pt idx="245">
                <c:v>0.19515325050387844</c:v>
              </c:pt>
              <c:pt idx="246">
                <c:v>0.23904990831809414</c:v>
              </c:pt>
              <c:pt idx="247">
                <c:v>0.15145600913669455</c:v>
              </c:pt>
              <c:pt idx="248">
                <c:v>0.17358477871829336</c:v>
              </c:pt>
              <c:pt idx="249">
                <c:v>0.4772612265215912</c:v>
              </c:pt>
              <c:pt idx="250">
                <c:v>-0.7077339492115442</c:v>
              </c:pt>
              <c:pt idx="251">
                <c:v>0.22845671898868147</c:v>
              </c:pt>
              <c:pt idx="252">
                <c:v>-1.4108049000810752E-2</c:v>
              </c:pt>
              <c:pt idx="253">
                <c:v>0.33542825734043902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D0-4960-8471-55EC941C0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03327"/>
        <c:axId val="1968972911"/>
      </c:lineChart>
      <c:catAx>
        <c:axId val="356303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2911"/>
        <c:crosses val="autoZero"/>
        <c:auto val="1"/>
        <c:lblAlgn val="ctr"/>
        <c:lblOffset val="100"/>
        <c:noMultiLvlLbl val="0"/>
      </c:catAx>
      <c:valAx>
        <c:axId val="196897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$/cwt live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 vs. NE/CO/WY, Weekly 2014-2018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60"/>
              <c:pt idx="0">
                <c:v>4.6229299972452509E-2</c:v>
              </c:pt>
              <c:pt idx="1">
                <c:v>-5.4888472558502599E-2</c:v>
              </c:pt>
              <c:pt idx="2">
                <c:v>-9.6476367910725003E-2</c:v>
              </c:pt>
              <c:pt idx="3">
                <c:v>8.9226917567089004E-3</c:v>
              </c:pt>
              <c:pt idx="4">
                <c:v>-7.7453037169533445E-2</c:v>
              </c:pt>
              <c:pt idx="5">
                <c:v>-8.6857264460917349E-2</c:v>
              </c:pt>
              <c:pt idx="6">
                <c:v>-0.11255261680426543</c:v>
              </c:pt>
              <c:pt idx="7">
                <c:v>-0.13584565933635417</c:v>
              </c:pt>
              <c:pt idx="8">
                <c:v>-1.3568467233341153E-2</c:v>
              </c:pt>
              <c:pt idx="9">
                <c:v>-7.1741578525831073E-2</c:v>
              </c:pt>
              <c:pt idx="10">
                <c:v>-6.0990984724725195E-2</c:v>
              </c:pt>
              <c:pt idx="11">
                <c:v>-4.0155143672819804E-2</c:v>
              </c:pt>
              <c:pt idx="12">
                <c:v>-7.0413721146934449E-2</c:v>
              </c:pt>
              <c:pt idx="13">
                <c:v>-2.3144991203878362E-3</c:v>
              </c:pt>
              <c:pt idx="14">
                <c:v>0.20751933364724096</c:v>
              </c:pt>
              <c:pt idx="15">
                <c:v>0.29467678521700691</c:v>
              </c:pt>
              <c:pt idx="16">
                <c:v>0.23225703104711215</c:v>
              </c:pt>
              <c:pt idx="17">
                <c:v>-8.6062442518084481E-3</c:v>
              </c:pt>
              <c:pt idx="18">
                <c:v>5.9881016451271307E-2</c:v>
              </c:pt>
              <c:pt idx="19">
                <c:v>6.2476936791597382E-2</c:v>
              </c:pt>
              <c:pt idx="20">
                <c:v>-3.98127442443581E-2</c:v>
              </c:pt>
              <c:pt idx="21">
                <c:v>-0.1084692637570015</c:v>
              </c:pt>
              <c:pt idx="22">
                <c:v>2.3151621302019976E-3</c:v>
              </c:pt>
              <c:pt idx="23">
                <c:v>-0.15907885138227584</c:v>
              </c:pt>
              <c:pt idx="24">
                <c:v>-0.22906007399393502</c:v>
              </c:pt>
              <c:pt idx="25">
                <c:v>-0.10289048543506851</c:v>
              </c:pt>
              <c:pt idx="26">
                <c:v>-7.460336423267222E-2</c:v>
              </c:pt>
              <c:pt idx="27">
                <c:v>-0.12546215682036177</c:v>
              </c:pt>
              <c:pt idx="28">
                <c:v>-9.923037077496133E-2</c:v>
              </c:pt>
              <c:pt idx="29">
                <c:v>-0.12308964611375472</c:v>
              </c:pt>
              <c:pt idx="30">
                <c:v>6.2726266697524125E-2</c:v>
              </c:pt>
              <c:pt idx="31">
                <c:v>-8.9388353654754837E-2</c:v>
              </c:pt>
              <c:pt idx="32">
                <c:v>-0.17390220343702367</c:v>
              </c:pt>
              <c:pt idx="33">
                <c:v>4.4153463429381645E-3</c:v>
              </c:pt>
              <c:pt idx="34">
                <c:v>-0.15386073458998339</c:v>
              </c:pt>
              <c:pt idx="35">
                <c:v>-0.515093944358199</c:v>
              </c:pt>
              <c:pt idx="36">
                <c:v>-0.1565485531356785</c:v>
              </c:pt>
              <c:pt idx="37">
                <c:v>-0.19489496332982981</c:v>
              </c:pt>
              <c:pt idx="38">
                <c:v>-0.12778588002458946</c:v>
              </c:pt>
              <c:pt idx="39">
                <c:v>-6.1379355577599881E-2</c:v>
              </c:pt>
              <c:pt idx="40">
                <c:v>-4.7483176924004056E-2</c:v>
              </c:pt>
              <c:pt idx="41">
                <c:v>7.3277462711388353E-2</c:v>
              </c:pt>
              <c:pt idx="42">
                <c:v>-0.2586632170260259</c:v>
              </c:pt>
              <c:pt idx="43">
                <c:v>-1.3478605994350801E-2</c:v>
              </c:pt>
              <c:pt idx="44">
                <c:v>-2.4453664277132248E-2</c:v>
              </c:pt>
              <c:pt idx="45">
                <c:v>-8.8540871938079135E-2</c:v>
              </c:pt>
              <c:pt idx="46">
                <c:v>-0.20933771262747314</c:v>
              </c:pt>
              <c:pt idx="47">
                <c:v>-0.61642995600740846</c:v>
              </c:pt>
              <c:pt idx="48">
                <c:v>-0.32361688719572612</c:v>
              </c:pt>
              <c:pt idx="49">
                <c:v>-9.605936019983119E-2</c:v>
              </c:pt>
              <c:pt idx="50">
                <c:v>-7.2781415183413856E-2</c:v>
              </c:pt>
              <c:pt idx="51">
                <c:v>-0.1872090905458208</c:v>
              </c:pt>
              <c:pt idx="52">
                <c:v>-0.11052495329505518</c:v>
              </c:pt>
              <c:pt idx="53">
                <c:v>-0.46840087319074541</c:v>
              </c:pt>
              <c:pt idx="54">
                <c:v>-0.13792805828242649</c:v>
              </c:pt>
              <c:pt idx="55">
                <c:v>0.10549021602318476</c:v>
              </c:pt>
              <c:pt idx="56">
                <c:v>-0.14813282236269742</c:v>
              </c:pt>
              <c:pt idx="57">
                <c:v>1.0339694130152566E-2</c:v>
              </c:pt>
              <c:pt idx="58">
                <c:v>-1.19068436045211E-2</c:v>
              </c:pt>
              <c:pt idx="59">
                <c:v>0.28190110704278482</c:v>
              </c:pt>
              <c:pt idx="60">
                <c:v>-6.0951727900373953E-2</c:v>
              </c:pt>
              <c:pt idx="61">
                <c:v>-6.106860548129589E-3</c:v>
              </c:pt>
              <c:pt idx="62">
                <c:v>2.3614992410358582E-2</c:v>
              </c:pt>
              <c:pt idx="63">
                <c:v>1.2808257645019694E-2</c:v>
              </c:pt>
              <c:pt idx="64">
                <c:v>-7.5413923355853285E-2</c:v>
              </c:pt>
              <c:pt idx="65">
                <c:v>0.63558603083859566</c:v>
              </c:pt>
              <c:pt idx="66">
                <c:v>-0.37156032986109722</c:v>
              </c:pt>
              <c:pt idx="67">
                <c:v>-1.9355035597271808E-2</c:v>
              </c:pt>
              <c:pt idx="68">
                <c:v>-0.11871105561974105</c:v>
              </c:pt>
              <c:pt idx="69">
                <c:v>-0.19411108315793513</c:v>
              </c:pt>
              <c:pt idx="70">
                <c:v>-2.8487710639637953E-2</c:v>
              </c:pt>
              <c:pt idx="71">
                <c:v>6.0257195380273743E-2</c:v>
              </c:pt>
              <c:pt idx="72">
                <c:v>-8.6858658046367054E-2</c:v>
              </c:pt>
              <c:pt idx="73">
                <c:v>2.3959504569575074E-2</c:v>
              </c:pt>
              <c:pt idx="74">
                <c:v>-2.8034270803914296E-2</c:v>
              </c:pt>
              <c:pt idx="75">
                <c:v>-0.10634377448113241</c:v>
              </c:pt>
              <c:pt idx="76">
                <c:v>-0.19073678490337898</c:v>
              </c:pt>
              <c:pt idx="77">
                <c:v>-8.2015115903942615E-2</c:v>
              </c:pt>
              <c:pt idx="78">
                <c:v>-1.434755956293543E-2</c:v>
              </c:pt>
              <c:pt idx="79">
                <c:v>1.417622429701737E-2</c:v>
              </c:pt>
              <c:pt idx="80">
                <c:v>-0.21472241672768178</c:v>
              </c:pt>
              <c:pt idx="81">
                <c:v>-0.1891000927672053</c:v>
              </c:pt>
              <c:pt idx="82">
                <c:v>-6.0882002790776824E-2</c:v>
              </c:pt>
              <c:pt idx="83">
                <c:v>-0.75668085810562502</c:v>
              </c:pt>
              <c:pt idx="84">
                <c:v>-0.20935901063282358</c:v>
              </c:pt>
              <c:pt idx="85">
                <c:v>-0.22253157421380365</c:v>
              </c:pt>
              <c:pt idx="86">
                <c:v>-1.1368744762222605E-2</c:v>
              </c:pt>
              <c:pt idx="87">
                <c:v>-0.12418286643332976</c:v>
              </c:pt>
              <c:pt idx="88">
                <c:v>-0.22968518467752119</c:v>
              </c:pt>
              <c:pt idx="89">
                <c:v>-7.7054318790487741E-2</c:v>
              </c:pt>
              <c:pt idx="90">
                <c:v>-0.20380788958230767</c:v>
              </c:pt>
              <c:pt idx="91">
                <c:v>7.6111016940501486E-2</c:v>
              </c:pt>
              <c:pt idx="92">
                <c:v>-0.23733993124000108</c:v>
              </c:pt>
              <c:pt idx="93">
                <c:v>-6.627466538373028E-2</c:v>
              </c:pt>
              <c:pt idx="94">
                <c:v>-0.27211940513376476</c:v>
              </c:pt>
              <c:pt idx="95">
                <c:v>-0.98073809656690969</c:v>
              </c:pt>
              <c:pt idx="96">
                <c:v>-0.59464862322421652</c:v>
              </c:pt>
              <c:pt idx="97">
                <c:v>-0.1255641574589248</c:v>
              </c:pt>
              <c:pt idx="98">
                <c:v>-0.23528052521275811</c:v>
              </c:pt>
              <c:pt idx="99">
                <c:v>1.6831853650074891E-2</c:v>
              </c:pt>
              <c:pt idx="100">
                <c:v>1.334004121667931E-2</c:v>
              </c:pt>
              <c:pt idx="101">
                <c:v>-0.16892024130716266</c:v>
              </c:pt>
              <c:pt idx="102">
                <c:v>-1.8958920338150165E-3</c:v>
              </c:pt>
              <c:pt idx="103">
                <c:v>-1.753529571297463E-2</c:v>
              </c:pt>
              <c:pt idx="104">
                <c:v>-0.13714896805328181</c:v>
              </c:pt>
              <c:pt idx="105">
                <c:v>-0.12044225653957596</c:v>
              </c:pt>
              <c:pt idx="106">
                <c:v>-0.59801128188058783</c:v>
              </c:pt>
              <c:pt idx="107">
                <c:v>0</c:v>
              </c:pt>
              <c:pt idx="108">
                <c:v>0.46247950874774801</c:v>
              </c:pt>
              <c:pt idx="109">
                <c:v>0.28627472487923455</c:v>
              </c:pt>
              <c:pt idx="110">
                <c:v>0.13553871493684255</c:v>
              </c:pt>
              <c:pt idx="111">
                <c:v>-0.15921536401174308</c:v>
              </c:pt>
              <c:pt idx="112">
                <c:v>-0.29817356410634943</c:v>
              </c:pt>
              <c:pt idx="113">
                <c:v>-0.12460394844237044</c:v>
              </c:pt>
              <c:pt idx="114">
                <c:v>-0.20712781469546826</c:v>
              </c:pt>
              <c:pt idx="115">
                <c:v>4.3467957296485338E-2</c:v>
              </c:pt>
              <c:pt idx="116">
                <c:v>0.14197906423316908</c:v>
              </c:pt>
              <c:pt idx="117">
                <c:v>5.9101076298759381E-2</c:v>
              </c:pt>
              <c:pt idx="118">
                <c:v>-3.7009875812771043E-2</c:v>
              </c:pt>
              <c:pt idx="119">
                <c:v>-0.3631985047343278</c:v>
              </c:pt>
              <c:pt idx="120">
                <c:v>-4.2248915754427685E-2</c:v>
              </c:pt>
              <c:pt idx="121">
                <c:v>-4.5448389401869349E-2</c:v>
              </c:pt>
              <c:pt idx="122">
                <c:v>-7.1197880950904846E-2</c:v>
              </c:pt>
              <c:pt idx="123">
                <c:v>0.12744305571521863</c:v>
              </c:pt>
              <c:pt idx="124">
                <c:v>-0.34171582822769153</c:v>
              </c:pt>
              <c:pt idx="125">
                <c:v>-0.11404513105779301</c:v>
              </c:pt>
              <c:pt idx="126">
                <c:v>-6.7077989278573114E-2</c:v>
              </c:pt>
              <c:pt idx="127">
                <c:v>-0.94690903761365064</c:v>
              </c:pt>
              <c:pt idx="128">
                <c:v>0.11343265575223427</c:v>
              </c:pt>
              <c:pt idx="129">
                <c:v>1.1338248764403147E-2</c:v>
              </c:pt>
              <c:pt idx="130">
                <c:v>0.20356730126326283</c:v>
              </c:pt>
              <c:pt idx="131">
                <c:v>-0.12734313867251501</c:v>
              </c:pt>
              <c:pt idx="132">
                <c:v>-0.10245907199389137</c:v>
              </c:pt>
              <c:pt idx="133">
                <c:v>1.0242242212484598E-2</c:v>
              </c:pt>
              <c:pt idx="134">
                <c:v>-2.1336694094756581E-2</c:v>
              </c:pt>
              <c:pt idx="135">
                <c:v>-0.17478758115956339</c:v>
              </c:pt>
              <c:pt idx="136">
                <c:v>-0.10967426127587032</c:v>
              </c:pt>
              <c:pt idx="137">
                <c:v>-7.9585959159530262E-2</c:v>
              </c:pt>
              <c:pt idx="138">
                <c:v>-2.472233350248132E-2</c:v>
              </c:pt>
              <c:pt idx="139">
                <c:v>-5.0125454353022292E-2</c:v>
              </c:pt>
              <c:pt idx="140">
                <c:v>-0.10615817386627668</c:v>
              </c:pt>
              <c:pt idx="141">
                <c:v>-0.142566719639035</c:v>
              </c:pt>
              <c:pt idx="142">
                <c:v>-0.26935449673717926</c:v>
              </c:pt>
              <c:pt idx="143">
                <c:v>-0.11013831647848349</c:v>
              </c:pt>
              <c:pt idx="144">
                <c:v>-2.9910937213060151E-2</c:v>
              </c:pt>
              <c:pt idx="145">
                <c:v>-0.25859144608104145</c:v>
              </c:pt>
              <c:pt idx="146">
                <c:v>-9.5044267870505905E-2</c:v>
              </c:pt>
              <c:pt idx="147">
                <c:v>-0.17948806233397363</c:v>
              </c:pt>
              <c:pt idx="148">
                <c:v>-0.13966350058421995</c:v>
              </c:pt>
              <c:pt idx="149">
                <c:v>-0.38880304839507573</c:v>
              </c:pt>
              <c:pt idx="150">
                <c:v>-0.24564552191812083</c:v>
              </c:pt>
              <c:pt idx="151">
                <c:v>-9.8291701904798856E-2</c:v>
              </c:pt>
              <c:pt idx="152">
                <c:v>-0.42691270743907239</c:v>
              </c:pt>
              <c:pt idx="153">
                <c:v>-0.38000139373916397</c:v>
              </c:pt>
              <c:pt idx="154">
                <c:v>-0.17563992764694092</c:v>
              </c:pt>
              <c:pt idx="155">
                <c:v>-0.15470071778766226</c:v>
              </c:pt>
              <c:pt idx="156">
                <c:v>-0.16085655110410357</c:v>
              </c:pt>
              <c:pt idx="157">
                <c:v>-0.21151753153722552</c:v>
              </c:pt>
              <c:pt idx="158">
                <c:v>-9.8932620690561635E-2</c:v>
              </c:pt>
              <c:pt idx="159">
                <c:v>4.444521301053328E-2</c:v>
              </c:pt>
              <c:pt idx="160">
                <c:v>-0.29837168196202413</c:v>
              </c:pt>
              <c:pt idx="161">
                <c:v>-0.21229797335422518</c:v>
              </c:pt>
              <c:pt idx="162">
                <c:v>-0.19118045720082932</c:v>
              </c:pt>
              <c:pt idx="163">
                <c:v>-4.5155665222011976E-2</c:v>
              </c:pt>
              <c:pt idx="164">
                <c:v>-0.1021072291120646</c:v>
              </c:pt>
              <c:pt idx="165">
                <c:v>-5.7836160114533186E-2</c:v>
              </c:pt>
              <c:pt idx="166">
                <c:v>0.67242236744948514</c:v>
              </c:pt>
              <c:pt idx="167">
                <c:v>0.39885774330875279</c:v>
              </c:pt>
              <c:pt idx="168">
                <c:v>-0.21642909033229785</c:v>
              </c:pt>
              <c:pt idx="169">
                <c:v>-0.48416435368754662</c:v>
              </c:pt>
              <c:pt idx="170">
                <c:v>0.21440764822352776</c:v>
              </c:pt>
              <c:pt idx="171">
                <c:v>6.2440925621416454E-2</c:v>
              </c:pt>
              <c:pt idx="172">
                <c:v>-0.56051332437692736</c:v>
              </c:pt>
              <c:pt idx="173">
                <c:v>-0.17618216327181813</c:v>
              </c:pt>
              <c:pt idx="174">
                <c:v>1.0096668468161738</c:v>
              </c:pt>
              <c:pt idx="175">
                <c:v>9.957273038509129E-3</c:v>
              </c:pt>
              <c:pt idx="176">
                <c:v>-0.21251953328700779</c:v>
              </c:pt>
              <c:pt idx="177">
                <c:v>-3.4716364289124613E-3</c:v>
              </c:pt>
              <c:pt idx="178">
                <c:v>-0.17964361542820484</c:v>
              </c:pt>
              <c:pt idx="179">
                <c:v>2.178316372186373E-2</c:v>
              </c:pt>
              <c:pt idx="180">
                <c:v>-0.58511712376595426</c:v>
              </c:pt>
              <c:pt idx="181">
                <c:v>3.938934226441404E-2</c:v>
              </c:pt>
              <c:pt idx="182">
                <c:v>-9.2478010217874385E-2</c:v>
              </c:pt>
              <c:pt idx="183">
                <c:v>-0.19277338951170009</c:v>
              </c:pt>
              <c:pt idx="184">
                <c:v>-0.18304227532047435</c:v>
              </c:pt>
              <c:pt idx="185">
                <c:v>-5.1702622872355164E-2</c:v>
              </c:pt>
              <c:pt idx="186">
                <c:v>0.1153025730708066</c:v>
              </c:pt>
              <c:pt idx="187">
                <c:v>6.2045978538861846E-2</c:v>
              </c:pt>
              <c:pt idx="188">
                <c:v>-9.8456714321102368E-2</c:v>
              </c:pt>
              <c:pt idx="189">
                <c:v>-1.5950714182352499E-2</c:v>
              </c:pt>
              <c:pt idx="190">
                <c:v>2.4626393497413801E-2</c:v>
              </c:pt>
              <c:pt idx="191">
                <c:v>9.2620191700376608E-3</c:v>
              </c:pt>
              <c:pt idx="192">
                <c:v>-1.8264282254662589E-2</c:v>
              </c:pt>
              <c:pt idx="193">
                <c:v>7.8390073533540772E-3</c:v>
              </c:pt>
              <c:pt idx="194">
                <c:v>-2.4755464251668968E-2</c:v>
              </c:pt>
              <c:pt idx="195">
                <c:v>-5.5663155163728106E-2</c:v>
              </c:pt>
              <c:pt idx="196">
                <c:v>-2.0158627220808967E-2</c:v>
              </c:pt>
              <c:pt idx="197">
                <c:v>-5.7132838673751962E-2</c:v>
              </c:pt>
              <c:pt idx="198">
                <c:v>-0.1144299079138591</c:v>
              </c:pt>
              <c:pt idx="199">
                <c:v>0.1200395094260216</c:v>
              </c:pt>
              <c:pt idx="200">
                <c:v>-0.15542205849237689</c:v>
              </c:pt>
              <c:pt idx="201">
                <c:v>-7.5395191285863916E-2</c:v>
              </c:pt>
              <c:pt idx="202">
                <c:v>-6.2116534479201846E-2</c:v>
              </c:pt>
              <c:pt idx="203">
                <c:v>-3.8625736864261739E-2</c:v>
              </c:pt>
              <c:pt idx="204">
                <c:v>-0.13251878783341908</c:v>
              </c:pt>
              <c:pt idx="205">
                <c:v>-1.5905958519113028E-2</c:v>
              </c:pt>
              <c:pt idx="206">
                <c:v>-2.9778520065022462E-2</c:v>
              </c:pt>
              <c:pt idx="207">
                <c:v>-5.8352528447684904E-2</c:v>
              </c:pt>
              <c:pt idx="208">
                <c:v>-9.6586084302870745E-2</c:v>
              </c:pt>
              <c:pt idx="209">
                <c:v>-0.11245722434404115</c:v>
              </c:pt>
              <c:pt idx="210">
                <c:v>-3.1369232038088057E-2</c:v>
              </c:pt>
              <c:pt idx="211">
                <c:v>-4.7908296846316034E-2</c:v>
              </c:pt>
              <c:pt idx="212">
                <c:v>-5.6081325267172133E-3</c:v>
              </c:pt>
              <c:pt idx="213">
                <c:v>1.4625226606739261E-2</c:v>
              </c:pt>
              <c:pt idx="214">
                <c:v>3.0953876031702521E-2</c:v>
              </c:pt>
              <c:pt idx="215">
                <c:v>-3.2806512776616614E-2</c:v>
              </c:pt>
              <c:pt idx="216">
                <c:v>6.4503806860074064E-2</c:v>
              </c:pt>
              <c:pt idx="217">
                <c:v>-1.093165676925878E-2</c:v>
              </c:pt>
              <c:pt idx="218">
                <c:v>-1.7593697907301475E-2</c:v>
              </c:pt>
              <c:pt idx="219">
                <c:v>-2.8040324535140826E-2</c:v>
              </c:pt>
              <c:pt idx="220">
                <c:v>-6.8124733501520041E-3</c:v>
              </c:pt>
              <c:pt idx="221">
                <c:v>-1.4314681456582434E-2</c:v>
              </c:pt>
              <c:pt idx="222">
                <c:v>5.4532545874820926E-2</c:v>
              </c:pt>
              <c:pt idx="223">
                <c:v>-1.7167478346891585E-2</c:v>
              </c:pt>
              <c:pt idx="224">
                <c:v>0.16128617089938757</c:v>
              </c:pt>
              <c:pt idx="225">
                <c:v>0.50590187236939244</c:v>
              </c:pt>
              <c:pt idx="226">
                <c:v>0.10609505081519899</c:v>
              </c:pt>
              <c:pt idx="227">
                <c:v>0.35805531081471997</c:v>
              </c:pt>
              <c:pt idx="228">
                <c:v>-8.5917069226056242E-2</c:v>
              </c:pt>
              <c:pt idx="229">
                <c:v>-2.119609733600214E-2</c:v>
              </c:pt>
              <c:pt idx="230">
                <c:v>0</c:v>
              </c:pt>
              <c:pt idx="231">
                <c:v>0</c:v>
              </c:pt>
              <c:pt idx="232">
                <c:v>-1.6358580880677209E-2</c:v>
              </c:pt>
              <c:pt idx="233">
                <c:v>1.4424103676574873E-2</c:v>
              </c:pt>
              <c:pt idx="234">
                <c:v>-1.4006528662520168E-2</c:v>
              </c:pt>
              <c:pt idx="235">
                <c:v>1.1850850719142159E-2</c:v>
              </c:pt>
              <c:pt idx="236">
                <c:v>-4.6678630992289527E-3</c:v>
              </c:pt>
              <c:pt idx="237">
                <c:v>2.3059144370208173E-2</c:v>
              </c:pt>
              <c:pt idx="238">
                <c:v>-0.12188679390824575</c:v>
              </c:pt>
              <c:pt idx="239">
                <c:v>3.4122032885861131E-2</c:v>
              </c:pt>
              <c:pt idx="240">
                <c:v>-4.1555733982079346E-2</c:v>
              </c:pt>
              <c:pt idx="241">
                <c:v>-1.3234447206897926E-2</c:v>
              </c:pt>
              <c:pt idx="242">
                <c:v>3.3062161585064587E-3</c:v>
              </c:pt>
              <c:pt idx="243">
                <c:v>-5.2510858490251167E-2</c:v>
              </c:pt>
              <c:pt idx="244">
                <c:v>-7.8326267956470019E-3</c:v>
              </c:pt>
              <c:pt idx="245">
                <c:v>-1.4845833968777811E-2</c:v>
              </c:pt>
              <c:pt idx="246">
                <c:v>-2.095222791237461E-2</c:v>
              </c:pt>
              <c:pt idx="247">
                <c:v>-8.5476529726804529E-3</c:v>
              </c:pt>
              <c:pt idx="248">
                <c:v>-3.6414305754362886E-2</c:v>
              </c:pt>
              <c:pt idx="249">
                <c:v>-0.1027406045330963</c:v>
              </c:pt>
              <c:pt idx="250">
                <c:v>3.226391455798705E-2</c:v>
              </c:pt>
              <c:pt idx="251">
                <c:v>-3.1537787847256027E-2</c:v>
              </c:pt>
              <c:pt idx="252">
                <c:v>5.8885940655954983E-3</c:v>
              </c:pt>
              <c:pt idx="253">
                <c:v>-5.4571132307998482E-2</c:v>
              </c:pt>
              <c:pt idx="254">
                <c:v>-4.8618903729860108E-2</c:v>
              </c:pt>
              <c:pt idx="255">
                <c:v>-1.1208552603150679E-2</c:v>
              </c:pt>
              <c:pt idx="256">
                <c:v>-4.7618162944758069E-3</c:v>
              </c:pt>
              <c:pt idx="257">
                <c:v>-2.5837248224377163E-2</c:v>
              </c:pt>
              <c:pt idx="258">
                <c:v>0</c:v>
              </c:pt>
              <c:pt idx="259">
                <c:v>-2.8013485295019791E-3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AC-4E9A-8CA8-01A89753A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03327"/>
        <c:axId val="1968972911"/>
      </c:lineChart>
      <c:catAx>
        <c:axId val="356303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2911"/>
        <c:crosses val="autoZero"/>
        <c:auto val="1"/>
        <c:lblAlgn val="ctr"/>
        <c:lblOffset val="100"/>
        <c:noMultiLvlLbl val="0"/>
      </c:catAx>
      <c:valAx>
        <c:axId val="1968972911"/>
        <c:scaling>
          <c:orientation val="minMax"/>
          <c:max val="2.5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$/cwt live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KS vs. KS/TX/OK/NM, Weekly 2014-2018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60"/>
              <c:pt idx="0">
                <c:v>-4.8415593761035325E-3</c:v>
              </c:pt>
              <c:pt idx="1">
                <c:v>-0.10539437954273012</c:v>
              </c:pt>
              <c:pt idx="2">
                <c:v>0.16714818854080704</c:v>
              </c:pt>
              <c:pt idx="3">
                <c:v>0.1814349869155194</c:v>
              </c:pt>
              <c:pt idx="4">
                <c:v>0</c:v>
              </c:pt>
              <c:pt idx="5">
                <c:v>-5.2035521753026615E-2</c:v>
              </c:pt>
              <c:pt idx="6">
                <c:v>0.15086352810942572</c:v>
              </c:pt>
              <c:pt idx="7">
                <c:v>-6.9534327081157699E-3</c:v>
              </c:pt>
              <c:pt idx="8">
                <c:v>-6.9597374994714301E-3</c:v>
              </c:pt>
              <c:pt idx="9">
                <c:v>4.9099170753663657E-3</c:v>
              </c:pt>
              <c:pt idx="10">
                <c:v>3.1604307184807112E-2</c:v>
              </c:pt>
              <c:pt idx="11">
                <c:v>0.25232617469305296</c:v>
              </c:pt>
              <c:pt idx="12">
                <c:v>0</c:v>
              </c:pt>
              <c:pt idx="13">
                <c:v>2.1463533727143158E-2</c:v>
              </c:pt>
              <c:pt idx="14">
                <c:v>2.4362313443447192E-2</c:v>
              </c:pt>
              <c:pt idx="15">
                <c:v>0.23866494041669739</c:v>
              </c:pt>
              <c:pt idx="16">
                <c:v>6.5904342319072384E-2</c:v>
              </c:pt>
              <c:pt idx="17">
                <c:v>3.210600550687559E-2</c:v>
              </c:pt>
              <c:pt idx="18">
                <c:v>3.2898495524648297E-2</c:v>
              </c:pt>
              <c:pt idx="19">
                <c:v>2.7612851448395759E-2</c:v>
              </c:pt>
              <c:pt idx="20">
                <c:v>-2.6284260191488329E-2</c:v>
              </c:pt>
              <c:pt idx="21">
                <c:v>-3.2416698288415091E-2</c:v>
              </c:pt>
              <c:pt idx="22">
                <c:v>4.1016378184366431E-2</c:v>
              </c:pt>
              <c:pt idx="23">
                <c:v>-2.3497883736951053E-2</c:v>
              </c:pt>
              <c:pt idx="24">
                <c:v>2.9756856363604811E-2</c:v>
              </c:pt>
              <c:pt idx="25">
                <c:v>-1.5432636130640276E-2</c:v>
              </c:pt>
              <c:pt idx="26">
                <c:v>9.852900360809258E-2</c:v>
              </c:pt>
              <c:pt idx="27">
                <c:v>1.9980257493273257E-2</c:v>
              </c:pt>
              <c:pt idx="28">
                <c:v>8.4117344852728593E-2</c:v>
              </c:pt>
              <c:pt idx="29">
                <c:v>0.16625826980560987</c:v>
              </c:pt>
              <c:pt idx="30">
                <c:v>0.1262501090169792</c:v>
              </c:pt>
              <c:pt idx="31">
                <c:v>1.3461638201135884E-2</c:v>
              </c:pt>
              <c:pt idx="32">
                <c:v>7.7057486393584895E-2</c:v>
              </c:pt>
              <c:pt idx="33">
                <c:v>-3.6584483584647387E-2</c:v>
              </c:pt>
              <c:pt idx="34">
                <c:v>0.13737919778290575</c:v>
              </c:pt>
              <c:pt idx="35">
                <c:v>-1.1143604562221299E-2</c:v>
              </c:pt>
              <c:pt idx="36">
                <c:v>0</c:v>
              </c:pt>
              <c:pt idx="38">
                <c:v>-0.10068822519309606</c:v>
              </c:pt>
              <c:pt idx="39">
                <c:v>-3.1335302971911005E-3</c:v>
              </c:pt>
              <c:pt idx="40">
                <c:v>-2.103582663082193E-2</c:v>
              </c:pt>
              <c:pt idx="41">
                <c:v>-9.1755056309722249E-2</c:v>
              </c:pt>
              <c:pt idx="42">
                <c:v>-2.6690662967780554E-2</c:v>
              </c:pt>
              <c:pt idx="43">
                <c:v>1.2188670068212559E-2</c:v>
              </c:pt>
              <c:pt idx="44">
                <c:v>0.20853223222675865</c:v>
              </c:pt>
              <c:pt idx="45">
                <c:v>7.569482962455254E-2</c:v>
              </c:pt>
              <c:pt idx="48">
                <c:v>-3.5037298272129647E-2</c:v>
              </c:pt>
              <c:pt idx="49">
                <c:v>2.122899337268791E-2</c:v>
              </c:pt>
              <c:pt idx="50">
                <c:v>-9.872622606224013E-4</c:v>
              </c:pt>
              <c:pt idx="51">
                <c:v>2.4084245721979869E-2</c:v>
              </c:pt>
              <c:pt idx="52">
                <c:v>0.14936775441154282</c:v>
              </c:pt>
              <c:pt idx="53">
                <c:v>0</c:v>
              </c:pt>
              <c:pt idx="54">
                <c:v>-2.5777202679392985E-2</c:v>
              </c:pt>
              <c:pt idx="55">
                <c:v>4.3750580389882998E-2</c:v>
              </c:pt>
              <c:pt idx="56">
                <c:v>-4.3897844250381013E-2</c:v>
              </c:pt>
              <c:pt idx="58">
                <c:v>-6.9389625111853093E-3</c:v>
              </c:pt>
              <c:pt idx="59">
                <c:v>-2.6415471253983469E-2</c:v>
              </c:pt>
              <c:pt idx="60">
                <c:v>3.3904006515712126E-2</c:v>
              </c:pt>
              <c:pt idx="61">
                <c:v>-8.9967887051329853E-3</c:v>
              </c:pt>
              <c:pt idx="62">
                <c:v>1.4420014082617172E-2</c:v>
              </c:pt>
              <c:pt idx="63">
                <c:v>-1.3703354042092997E-2</c:v>
              </c:pt>
              <c:pt idx="64">
                <c:v>-1.9862900020939378E-3</c:v>
              </c:pt>
              <c:pt idx="65">
                <c:v>-5.9094397544129151E-2</c:v>
              </c:pt>
              <c:pt idx="66">
                <c:v>-0.1734159919544993</c:v>
              </c:pt>
              <c:pt idx="67">
                <c:v>4.5080050616093104E-3</c:v>
              </c:pt>
              <c:pt idx="68">
                <c:v>6.956257159413326E-2</c:v>
              </c:pt>
              <c:pt idx="69">
                <c:v>6.2043224654104279E-2</c:v>
              </c:pt>
              <c:pt idx="70">
                <c:v>1.3572000781891802E-2</c:v>
              </c:pt>
              <c:pt idx="71">
                <c:v>0.15487384128130088</c:v>
              </c:pt>
              <c:pt idx="72">
                <c:v>-1.6567507657128999E-2</c:v>
              </c:pt>
              <c:pt idx="73">
                <c:v>-2.8187258807946591E-2</c:v>
              </c:pt>
              <c:pt idx="74">
                <c:v>-6.4274146282343736E-3</c:v>
              </c:pt>
              <c:pt idx="75">
                <c:v>1.1439893362705789E-3</c:v>
              </c:pt>
              <c:pt idx="76">
                <c:v>1.3509532424222925E-2</c:v>
              </c:pt>
              <c:pt idx="77">
                <c:v>0.17583104223945156</c:v>
              </c:pt>
              <c:pt idx="78">
                <c:v>0</c:v>
              </c:pt>
              <c:pt idx="79">
                <c:v>-4.1705293230904772E-2</c:v>
              </c:pt>
              <c:pt idx="80">
                <c:v>-8.0637494255512365E-2</c:v>
              </c:pt>
              <c:pt idx="81">
                <c:v>1.2607533326729481E-3</c:v>
              </c:pt>
              <c:pt idx="82">
                <c:v>1.484779789291224E-2</c:v>
              </c:pt>
              <c:pt idx="83">
                <c:v>1.1014751982479254</c:v>
              </c:pt>
              <c:pt idx="84">
                <c:v>-9.5107773030008502E-2</c:v>
              </c:pt>
              <c:pt idx="85">
                <c:v>-2.364195951801662E-2</c:v>
              </c:pt>
              <c:pt idx="86">
                <c:v>-1.1225585194836185E-3</c:v>
              </c:pt>
              <c:pt idx="88">
                <c:v>3.8568265053868345E-2</c:v>
              </c:pt>
              <c:pt idx="89">
                <c:v>0.24942389085921945</c:v>
              </c:pt>
              <c:pt idx="90">
                <c:v>-0.26226363449953283</c:v>
              </c:pt>
              <c:pt idx="91">
                <c:v>-1.8445461149610765E-2</c:v>
              </c:pt>
              <c:pt idx="92">
                <c:v>2.2817861614328194E-2</c:v>
              </c:pt>
              <c:pt idx="93">
                <c:v>1.9822422731294864E-3</c:v>
              </c:pt>
              <c:pt idx="94">
                <c:v>-1.4494899457048405E-2</c:v>
              </c:pt>
              <c:pt idx="95">
                <c:v>-7.2188542409378442E-2</c:v>
              </c:pt>
              <c:pt idx="96">
                <c:v>-2.3666765188181671E-3</c:v>
              </c:pt>
              <c:pt idx="97">
                <c:v>-1.1019234439856973E-2</c:v>
              </c:pt>
              <c:pt idx="98">
                <c:v>6.5700047673615813E-2</c:v>
              </c:pt>
              <c:pt idx="99">
                <c:v>2.7541914373045984E-2</c:v>
              </c:pt>
              <c:pt idx="100">
                <c:v>-0.19531424918379514</c:v>
              </c:pt>
              <c:pt idx="101">
                <c:v>-0.16367804867097391</c:v>
              </c:pt>
              <c:pt idx="102">
                <c:v>-4.8314319504811465E-2</c:v>
              </c:pt>
              <c:pt idx="103">
                <c:v>-7.9000169160963196E-3</c:v>
              </c:pt>
              <c:pt idx="104">
                <c:v>-1.2556159442738135E-3</c:v>
              </c:pt>
              <c:pt idx="105">
                <c:v>-2.0239891586129488E-2</c:v>
              </c:pt>
              <c:pt idx="106">
                <c:v>3.6409176994993686E-2</c:v>
              </c:pt>
              <c:pt idx="107">
                <c:v>-3.5399950267191116E-2</c:v>
              </c:pt>
              <c:pt idx="108">
                <c:v>-1.2594147685376811E-2</c:v>
              </c:pt>
              <c:pt idx="109">
                <c:v>-6.7522387234674852E-2</c:v>
              </c:pt>
              <c:pt idx="110">
                <c:v>0</c:v>
              </c:pt>
              <c:pt idx="111">
                <c:v>-2.3349115859502945E-2</c:v>
              </c:pt>
              <c:pt idx="112">
                <c:v>-1.423912460899146E-2</c:v>
              </c:pt>
              <c:pt idx="113">
                <c:v>5.3284814845994788E-2</c:v>
              </c:pt>
              <c:pt idx="114">
                <c:v>-8.8460041739324424E-3</c:v>
              </c:pt>
              <c:pt idx="115">
                <c:v>-1.9060091862144191E-2</c:v>
              </c:pt>
              <c:pt idx="116">
                <c:v>-1.2179236054947751E-2</c:v>
              </c:pt>
              <c:pt idx="117">
                <c:v>8.1987284132139848E-2</c:v>
              </c:pt>
              <c:pt idx="118">
                <c:v>6.9081450537822775E-2</c:v>
              </c:pt>
              <c:pt idx="119">
                <c:v>3.6278489443731132E-2</c:v>
              </c:pt>
              <c:pt idx="120">
                <c:v>-2.7331537156882746E-2</c:v>
              </c:pt>
              <c:pt idx="121">
                <c:v>7.5354349375658103E-3</c:v>
              </c:pt>
              <c:pt idx="122">
                <c:v>-0.35191149196811011</c:v>
              </c:pt>
              <c:pt idx="123">
                <c:v>0.21759907469410678</c:v>
              </c:pt>
              <c:pt idx="124">
                <c:v>-3.2848328246700476E-2</c:v>
              </c:pt>
              <c:pt idx="125">
                <c:v>1.347096294635719E-2</c:v>
              </c:pt>
              <c:pt idx="126">
                <c:v>0</c:v>
              </c:pt>
              <c:pt idx="127">
                <c:v>0.13647115656218034</c:v>
              </c:pt>
              <c:pt idx="128">
                <c:v>1.1260571276196174E-2</c:v>
              </c:pt>
              <c:pt idx="129">
                <c:v>4.7896023008149768E-2</c:v>
              </c:pt>
              <c:pt idx="130">
                <c:v>0</c:v>
              </c:pt>
              <c:pt idx="131">
                <c:v>-2.2005813034652988E-2</c:v>
              </c:pt>
              <c:pt idx="132">
                <c:v>0.10228614129734126</c:v>
              </c:pt>
              <c:pt idx="133">
                <c:v>1.9698143005371094E-3</c:v>
              </c:pt>
              <c:pt idx="134">
                <c:v>9.6352608638269999E-2</c:v>
              </c:pt>
              <c:pt idx="135">
                <c:v>2.0681799167604709E-2</c:v>
              </c:pt>
              <c:pt idx="136">
                <c:v>-1.3931797835041948E-2</c:v>
              </c:pt>
              <c:pt idx="137">
                <c:v>-5.9839979156350864E-3</c:v>
              </c:pt>
              <c:pt idx="138">
                <c:v>3.7411638853626528E-2</c:v>
              </c:pt>
              <c:pt idx="139">
                <c:v>4.3862326103294436E-3</c:v>
              </c:pt>
              <c:pt idx="140">
                <c:v>-1.7947275631655657E-2</c:v>
              </c:pt>
              <c:pt idx="141">
                <c:v>-1.3099861503320653E-2</c:v>
              </c:pt>
              <c:pt idx="142">
                <c:v>-4.3150699512537471E-2</c:v>
              </c:pt>
              <c:pt idx="143">
                <c:v>-1.68705051140563E-2</c:v>
              </c:pt>
              <c:pt idx="144">
                <c:v>5.2910892013926514E-3</c:v>
              </c:pt>
              <c:pt idx="145">
                <c:v>1.2974645061873957E-2</c:v>
              </c:pt>
              <c:pt idx="146">
                <c:v>2.9512273783410592E-2</c:v>
              </c:pt>
              <c:pt idx="147">
                <c:v>-1.1415482767077378E-2</c:v>
              </c:pt>
              <c:pt idx="148">
                <c:v>8.4127537579419709E-2</c:v>
              </c:pt>
              <c:pt idx="149">
                <c:v>-7.7423150464284163E-3</c:v>
              </c:pt>
              <c:pt idx="150">
                <c:v>8.9411080125799458E-2</c:v>
              </c:pt>
              <c:pt idx="151">
                <c:v>-9.772349810674541E-3</c:v>
              </c:pt>
              <c:pt idx="152">
                <c:v>-9.9907273141965902E-2</c:v>
              </c:pt>
              <c:pt idx="153">
                <c:v>4.4543369716848247E-2</c:v>
              </c:pt>
              <c:pt idx="154">
                <c:v>0.10465630057657904</c:v>
              </c:pt>
              <c:pt idx="155">
                <c:v>1.9557158432263577E-2</c:v>
              </c:pt>
              <c:pt idx="156">
                <c:v>0.11109416573462738</c:v>
              </c:pt>
              <c:pt idx="157">
                <c:v>1.3247448268089101E-2</c:v>
              </c:pt>
              <c:pt idx="158">
                <c:v>-8.6238874934409182E-2</c:v>
              </c:pt>
              <c:pt idx="159">
                <c:v>-2.9319533788282115E-2</c:v>
              </c:pt>
              <c:pt idx="160">
                <c:v>-1.9977481708096434E-2</c:v>
              </c:pt>
              <c:pt idx="161">
                <c:v>1.1610283859639026E-2</c:v>
              </c:pt>
              <c:pt idx="162">
                <c:v>7.7106518656393064E-2</c:v>
              </c:pt>
              <c:pt idx="163">
                <c:v>4.5990543228839442E-2</c:v>
              </c:pt>
              <c:pt idx="164">
                <c:v>0.31381863470664939</c:v>
              </c:pt>
              <c:pt idx="165">
                <c:v>-0.24103271324455022</c:v>
              </c:pt>
              <c:pt idx="166">
                <c:v>-0.10395727459280124</c:v>
              </c:pt>
              <c:pt idx="167">
                <c:v>-8.3149550475582146E-2</c:v>
              </c:pt>
              <c:pt idx="168">
                <c:v>0.3339375555246562</c:v>
              </c:pt>
              <c:pt idx="169">
                <c:v>7.8453526380243943E-2</c:v>
              </c:pt>
              <c:pt idx="170">
                <c:v>-0.13227245569434842</c:v>
              </c:pt>
              <c:pt idx="171">
                <c:v>-0.29688396525591543</c:v>
              </c:pt>
              <c:pt idx="172">
                <c:v>0.34471399840066397</c:v>
              </c:pt>
              <c:pt idx="173">
                <c:v>8.0625457308656223E-2</c:v>
              </c:pt>
              <c:pt idx="174">
                <c:v>-0.18299546000264399</c:v>
              </c:pt>
              <c:pt idx="175">
                <c:v>-0.15446453032225804</c:v>
              </c:pt>
              <c:pt idx="176">
                <c:v>-0.36261729824050803</c:v>
              </c:pt>
              <c:pt idx="177">
                <c:v>1.9641663920026531E-2</c:v>
              </c:pt>
              <c:pt idx="178">
                <c:v>-7.6125618461162503E-3</c:v>
              </c:pt>
              <c:pt idx="179">
                <c:v>-3.6392482353448941E-3</c:v>
              </c:pt>
              <c:pt idx="180">
                <c:v>-9.4148073265017729E-2</c:v>
              </c:pt>
              <c:pt idx="181">
                <c:v>9.8642265528781081E-4</c:v>
              </c:pt>
              <c:pt idx="182">
                <c:v>5.7058229801896232E-3</c:v>
              </c:pt>
              <c:pt idx="183">
                <c:v>1.8388054028719125E-2</c:v>
              </c:pt>
              <c:pt idx="184">
                <c:v>-4.2551810281324265E-2</c:v>
              </c:pt>
              <c:pt idx="185">
                <c:v>1.2858405678954909E-2</c:v>
              </c:pt>
              <c:pt idx="186">
                <c:v>-0.14438557924445661</c:v>
              </c:pt>
              <c:pt idx="187">
                <c:v>0</c:v>
              </c:pt>
              <c:pt idx="188">
                <c:v>-6.0351270553070435E-2</c:v>
              </c:pt>
              <c:pt idx="189">
                <c:v>2.1227079047605457E-2</c:v>
              </c:pt>
              <c:pt idx="190">
                <c:v>6.5262643914479668E-2</c:v>
              </c:pt>
              <c:pt idx="191">
                <c:v>0</c:v>
              </c:pt>
              <c:pt idx="192">
                <c:v>6.6203183166209101E-3</c:v>
              </c:pt>
              <c:pt idx="193">
                <c:v>1.0092993060268896E-2</c:v>
              </c:pt>
              <c:pt idx="194">
                <c:v>-2.0739415384980475E-2</c:v>
              </c:pt>
              <c:pt idx="195">
                <c:v>2.2567447913402816E-2</c:v>
              </c:pt>
              <c:pt idx="196">
                <c:v>2.0030591398210618E-2</c:v>
              </c:pt>
              <c:pt idx="197">
                <c:v>9.3801982957330665E-2</c:v>
              </c:pt>
              <c:pt idx="198">
                <c:v>7.8684095598859471E-2</c:v>
              </c:pt>
              <c:pt idx="199">
                <c:v>-7.3452878258478904E-2</c:v>
              </c:pt>
              <c:pt idx="200">
                <c:v>-7.4053969463150793E-2</c:v>
              </c:pt>
              <c:pt idx="201">
                <c:v>7.0746421954339667E-3</c:v>
              </c:pt>
              <c:pt idx="202">
                <c:v>4.7399461917862595E-2</c:v>
              </c:pt>
              <c:pt idx="203">
                <c:v>-8.4386132711159689E-2</c:v>
              </c:pt>
              <c:pt idx="204">
                <c:v>-4.837911627632252E-3</c:v>
              </c:pt>
              <c:pt idx="205">
                <c:v>4.301264762635526E-2</c:v>
              </c:pt>
              <c:pt idx="206">
                <c:v>1.3952914927102711E-2</c:v>
              </c:pt>
              <c:pt idx="207">
                <c:v>9.3773582422329582E-3</c:v>
              </c:pt>
              <c:pt idx="208">
                <c:v>7.1214650276758107E-2</c:v>
              </c:pt>
              <c:pt idx="209">
                <c:v>5.3680438036536771E-2</c:v>
              </c:pt>
              <c:pt idx="210">
                <c:v>-1.7236938223788911E-2</c:v>
              </c:pt>
              <c:pt idx="211">
                <c:v>-0.14363581053245866</c:v>
              </c:pt>
              <c:pt idx="212">
                <c:v>8.0230387307835827E-3</c:v>
              </c:pt>
              <c:pt idx="213">
                <c:v>-1.8702187623460986E-2</c:v>
              </c:pt>
              <c:pt idx="214">
                <c:v>3.5409731968030655E-2</c:v>
              </c:pt>
              <c:pt idx="215">
                <c:v>-2.0891131097059201E-2</c:v>
              </c:pt>
              <c:pt idx="216">
                <c:v>4.06550141616151E-2</c:v>
              </c:pt>
              <c:pt idx="217">
                <c:v>8.2797914064101974E-2</c:v>
              </c:pt>
              <c:pt idx="218">
                <c:v>-3.3584509606711777E-2</c:v>
              </c:pt>
              <c:pt idx="219">
                <c:v>-8.8457317827490556E-2</c:v>
              </c:pt>
              <c:pt idx="220">
                <c:v>6.1177202579727918E-2</c:v>
              </c:pt>
              <c:pt idx="221">
                <c:v>1.1871815964184407E-2</c:v>
              </c:pt>
              <c:pt idx="222">
                <c:v>0.38139446082550421</c:v>
              </c:pt>
              <c:pt idx="223">
                <c:v>0.46481424548963446</c:v>
              </c:pt>
              <c:pt idx="224">
                <c:v>-5.2593262857556056E-2</c:v>
              </c:pt>
              <c:pt idx="225">
                <c:v>9.8392182884381896E-2</c:v>
              </c:pt>
              <c:pt idx="226">
                <c:v>-7.1860828091217854E-2</c:v>
              </c:pt>
              <c:pt idx="227">
                <c:v>-0.13872916278604919</c:v>
              </c:pt>
              <c:pt idx="228">
                <c:v>-3.9911419412419491E-3</c:v>
              </c:pt>
              <c:pt idx="229">
                <c:v>2.1011451809783921E-2</c:v>
              </c:pt>
              <c:pt idx="230">
                <c:v>0</c:v>
              </c:pt>
              <c:pt idx="231">
                <c:v>8.7425423274822833E-3</c:v>
              </c:pt>
              <c:pt idx="232">
                <c:v>-0.33252151753183057</c:v>
              </c:pt>
              <c:pt idx="233">
                <c:v>-0.35204691468698002</c:v>
              </c:pt>
              <c:pt idx="234">
                <c:v>-0.20924221728698456</c:v>
              </c:pt>
              <c:pt idx="235">
                <c:v>-1.5878958628292139E-2</c:v>
              </c:pt>
              <c:pt idx="236">
                <c:v>-2.0059178926885579E-2</c:v>
              </c:pt>
              <c:pt idx="237">
                <c:v>-8.1331784767826321E-3</c:v>
              </c:pt>
              <c:pt idx="238">
                <c:v>-2.9617549111748076E-2</c:v>
              </c:pt>
              <c:pt idx="239">
                <c:v>-2.7156312855382225E-2</c:v>
              </c:pt>
              <c:pt idx="240">
                <c:v>-5.7427687549846951E-3</c:v>
              </c:pt>
              <c:pt idx="241">
                <c:v>-1.7616017206023571E-3</c:v>
              </c:pt>
              <c:pt idx="242">
                <c:v>-1.7001692909929034E-2</c:v>
              </c:pt>
              <c:pt idx="243">
                <c:v>-1.7793870698909586E-2</c:v>
              </c:pt>
              <c:pt idx="244">
                <c:v>-7.8538269242045544E-3</c:v>
              </c:pt>
              <c:pt idx="245">
                <c:v>2.3282499982713034E-3</c:v>
              </c:pt>
              <c:pt idx="246">
                <c:v>0</c:v>
              </c:pt>
              <c:pt idx="247">
                <c:v>-1.0441975050952124E-3</c:v>
              </c:pt>
              <c:pt idx="248">
                <c:v>0</c:v>
              </c:pt>
              <c:pt idx="250">
                <c:v>-0.15001326193890918</c:v>
              </c:pt>
              <c:pt idx="251">
                <c:v>-1.7873132917230805E-2</c:v>
              </c:pt>
              <c:pt idx="252">
                <c:v>-2.0472304517952011E-2</c:v>
              </c:pt>
              <c:pt idx="253">
                <c:v>-1.2839851975385841E-2</c:v>
              </c:pt>
              <c:pt idx="254">
                <c:v>-7.0604473681910918E-2</c:v>
              </c:pt>
              <c:pt idx="255">
                <c:v>-2.1582634045159921E-2</c:v>
              </c:pt>
              <c:pt idx="256">
                <c:v>1.5917729487640031E-2</c:v>
              </c:pt>
              <c:pt idx="257">
                <c:v>-2.8835882851595329E-2</c:v>
              </c:pt>
              <c:pt idx="258">
                <c:v>-1.6406380198930037E-4</c:v>
              </c:pt>
              <c:pt idx="259">
                <c:v>-2.3633218398103395E-2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A8-4976-9718-E8A1BAA0E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03327"/>
        <c:axId val="1968972911"/>
      </c:lineChart>
      <c:catAx>
        <c:axId val="356303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2911"/>
        <c:crosses val="autoZero"/>
        <c:auto val="1"/>
        <c:lblAlgn val="ctr"/>
        <c:lblOffset val="100"/>
        <c:noMultiLvlLbl val="0"/>
      </c:catAx>
      <c:valAx>
        <c:axId val="1968972911"/>
        <c:scaling>
          <c:orientation val="minMax"/>
          <c:max val="2.5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$/cwt live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TX/OK/NM vs. KS/TX/OK/NM, Weekly 2014-2018</a:t>
            </a:r>
          </a:p>
        </c:rich>
      </c:tx>
      <c:layout>
        <c:manualLayout>
          <c:xMode val="edge"/>
          <c:yMode val="edge"/>
          <c:x val="0.16721105080988383"/>
          <c:y val="2.5316455696202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60"/>
              <c:pt idx="0">
                <c:v>1.5162713084833968E-2</c:v>
              </c:pt>
              <c:pt idx="1">
                <c:v>0.33460806186351988</c:v>
              </c:pt>
              <c:pt idx="2">
                <c:v>-0.29285852532638046</c:v>
              </c:pt>
              <c:pt idx="3">
                <c:v>-0.4285656234360431</c:v>
              </c:pt>
              <c:pt idx="4">
                <c:v>0</c:v>
              </c:pt>
              <c:pt idx="5">
                <c:v>0.10796814035634839</c:v>
              </c:pt>
              <c:pt idx="6">
                <c:v>-0.42913830294526178</c:v>
              </c:pt>
              <c:pt idx="7">
                <c:v>2.304534658875923E-2</c:v>
              </c:pt>
              <c:pt idx="8">
                <c:v>7.304209355521607E-2</c:v>
              </c:pt>
              <c:pt idx="9">
                <c:v>-5.0845897605711343E-3</c:v>
              </c:pt>
              <c:pt idx="10">
                <c:v>-4.8397523869880388E-2</c:v>
              </c:pt>
              <c:pt idx="11">
                <c:v>-0.93766100792413454</c:v>
              </c:pt>
              <c:pt idx="12">
                <c:v>0</c:v>
              </c:pt>
              <c:pt idx="13">
                <c:v>-0.19853768697598184</c:v>
              </c:pt>
              <c:pt idx="14">
                <c:v>-4.5645010775302808E-2</c:v>
              </c:pt>
              <c:pt idx="15">
                <c:v>-0.44132773536455261</c:v>
              </c:pt>
              <c:pt idx="16">
                <c:v>-0.53410176119655262</c:v>
              </c:pt>
              <c:pt idx="17">
                <c:v>-0.17790070836031191</c:v>
              </c:pt>
              <c:pt idx="18">
                <c:v>-0.2171015044753517</c:v>
              </c:pt>
              <c:pt idx="19">
                <c:v>-0.23239691417660424</c:v>
              </c:pt>
              <c:pt idx="20">
                <c:v>6.3712077699136671E-2</c:v>
              </c:pt>
              <c:pt idx="21">
                <c:v>0.15758574311783491</c:v>
              </c:pt>
              <c:pt idx="22">
                <c:v>-0.52897568724532107</c:v>
              </c:pt>
              <c:pt idx="23">
                <c:v>6.6498454153673947E-2</c:v>
              </c:pt>
              <c:pt idx="24">
                <c:v>-0.21024863680045769</c:v>
              </c:pt>
              <c:pt idx="25">
                <c:v>0.13456126035373472</c:v>
              </c:pt>
              <c:pt idx="26">
                <c:v>-0.40147099639190742</c:v>
              </c:pt>
              <c:pt idx="27">
                <c:v>-0.60001485969422674</c:v>
              </c:pt>
              <c:pt idx="28">
                <c:v>-0.96588570690508391</c:v>
              </c:pt>
              <c:pt idx="29">
                <c:v>-0.57374722335845263</c:v>
              </c:pt>
              <c:pt idx="30">
                <c:v>-0.2137462288736458</c:v>
              </c:pt>
              <c:pt idx="31">
                <c:v>-0.67654080320511412</c:v>
              </c:pt>
              <c:pt idx="32">
                <c:v>-0.4529412929032901</c:v>
              </c:pt>
              <c:pt idx="33">
                <c:v>9.3420399227852613E-2</c:v>
              </c:pt>
              <c:pt idx="34">
                <c:v>-0.52262446432646925</c:v>
              </c:pt>
              <c:pt idx="35">
                <c:v>0.4588576161409037</c:v>
              </c:pt>
              <c:pt idx="36">
                <c:v>0</c:v>
              </c:pt>
              <c:pt idx="38">
                <c:v>0.72931360586159144</c:v>
              </c:pt>
              <c:pt idx="39">
                <c:v>0.1768591454840589</c:v>
              </c:pt>
              <c:pt idx="40">
                <c:v>6.896051125980307E-2</c:v>
              </c:pt>
              <c:pt idx="41">
                <c:v>0.20824799544809025</c:v>
              </c:pt>
              <c:pt idx="42">
                <c:v>0.27331238879003195</c:v>
              </c:pt>
              <c:pt idx="43">
                <c:v>-0.50781560239272494</c:v>
              </c:pt>
              <c:pt idx="44">
                <c:v>-3.4014683781248038</c:v>
              </c:pt>
              <c:pt idx="45">
                <c:v>-0.62430211861763496</c:v>
              </c:pt>
              <c:pt idx="48">
                <c:v>0.28497002594662035</c:v>
              </c:pt>
              <c:pt idx="49">
                <c:v>-0.55877283768199959</c:v>
              </c:pt>
              <c:pt idx="50">
                <c:v>9.0072445753150987E-3</c:v>
              </c:pt>
              <c:pt idx="51">
                <c:v>-0.25591453357489513</c:v>
              </c:pt>
              <c:pt idx="52">
                <c:v>-0.67063956980720718</c:v>
              </c:pt>
              <c:pt idx="53">
                <c:v>0</c:v>
              </c:pt>
              <c:pt idx="54">
                <c:v>0.15421547310185701</c:v>
              </c:pt>
              <c:pt idx="55">
                <c:v>-0.326244536797617</c:v>
              </c:pt>
              <c:pt idx="56">
                <c:v>0.89610459715586899</c:v>
              </c:pt>
              <c:pt idx="58">
                <c:v>3.3054323621627191E-2</c:v>
              </c:pt>
              <c:pt idx="59">
                <c:v>0.17358147698820403</c:v>
              </c:pt>
              <c:pt idx="60">
                <c:v>-1.9360972141874129</c:v>
              </c:pt>
              <c:pt idx="61">
                <c:v>0.15100687340424201</c:v>
              </c:pt>
              <c:pt idx="62">
                <c:v>-4.5577544511132828E-2</c:v>
              </c:pt>
              <c:pt idx="63">
                <c:v>0.116301528770407</c:v>
              </c:pt>
              <c:pt idx="64">
                <c:v>8.0082168338435622E-3</c:v>
              </c:pt>
              <c:pt idx="65">
                <c:v>1.9409056024558708</c:v>
              </c:pt>
              <c:pt idx="66">
                <c:v>0.2665864494517507</c:v>
              </c:pt>
              <c:pt idx="67">
                <c:v>-1.549626739932819E-2</c:v>
              </c:pt>
              <c:pt idx="68">
                <c:v>-0.13043437664805424</c:v>
              </c:pt>
              <c:pt idx="69">
                <c:v>-0.79795738569745822</c:v>
              </c:pt>
              <c:pt idx="70">
                <c:v>-8.6434102733733198E-2</c:v>
              </c:pt>
              <c:pt idx="71">
                <c:v>-0.57512188625776162</c:v>
              </c:pt>
              <c:pt idx="72">
                <c:v>0.103427609530371</c:v>
              </c:pt>
              <c:pt idx="73">
                <c:v>6.1809079082678409E-2</c:v>
              </c:pt>
              <c:pt idx="74">
                <c:v>0.10357319572332813</c:v>
              </c:pt>
              <c:pt idx="75">
                <c:v>-8.8505174996669211E-3</c:v>
              </c:pt>
              <c:pt idx="76">
                <c:v>-4.6488026169527075E-2</c:v>
              </c:pt>
              <c:pt idx="77">
                <c:v>-0.82416895776054844</c:v>
              </c:pt>
              <c:pt idx="78">
                <c:v>0</c:v>
              </c:pt>
              <c:pt idx="79">
                <c:v>0.29829104465972023</c:v>
              </c:pt>
              <c:pt idx="80">
                <c:v>0.55936189539292513</c:v>
              </c:pt>
              <c:pt idx="81">
                <c:v>-1.8743519128264552E-2</c:v>
              </c:pt>
              <c:pt idx="82">
                <c:v>-4.514976070083776E-2</c:v>
              </c:pt>
              <c:pt idx="83">
                <c:v>-0.58852724315832461</c:v>
              </c:pt>
              <c:pt idx="84">
                <c:v>0.7548983304856165</c:v>
              </c:pt>
              <c:pt idx="85">
                <c:v>3.635559907573338E-2</c:v>
              </c:pt>
              <c:pt idx="86">
                <c:v>2.8876220777391381E-2</c:v>
              </c:pt>
              <c:pt idx="88">
                <c:v>-0.15143417635238166</c:v>
              </c:pt>
              <c:pt idx="89">
                <c:v>-0.79058465406265555</c:v>
              </c:pt>
              <c:pt idx="90">
                <c:v>0.90773453444577967</c:v>
              </c:pt>
              <c:pt idx="91">
                <c:v>0.18155148709257674</c:v>
              </c:pt>
              <c:pt idx="92">
                <c:v>-5.7168710651296806E-2</c:v>
              </c:pt>
              <c:pt idx="93">
                <c:v>-8.0275233518705136E-3</c:v>
              </c:pt>
              <c:pt idx="94">
                <c:v>2.5498386675764095E-2</c:v>
              </c:pt>
              <c:pt idx="95">
                <c:v>0.28781206794218406</c:v>
              </c:pt>
              <c:pt idx="96">
                <c:v>4.7636375238994333E-2</c:v>
              </c:pt>
              <c:pt idx="97">
                <c:v>0.15897893450545553</c:v>
              </c:pt>
              <c:pt idx="98">
                <c:v>-0.70429659539279044</c:v>
              </c:pt>
              <c:pt idx="99">
                <c:v>-0.10246296843945402</c:v>
              </c:pt>
              <c:pt idx="100">
                <c:v>0.42468849739823611</c:v>
              </c:pt>
              <c:pt idx="101">
                <c:v>0.72632134097746359</c:v>
              </c:pt>
              <c:pt idx="102">
                <c:v>0.19169117365925104</c:v>
              </c:pt>
              <c:pt idx="103">
                <c:v>4.210303484171618E-2</c:v>
              </c:pt>
              <c:pt idx="104">
                <c:v>8.7388908916636865E-3</c:v>
              </c:pt>
              <c:pt idx="105">
                <c:v>8.9760718765433012E-2</c:v>
              </c:pt>
              <c:pt idx="106">
                <c:v>-0.24358960230188131</c:v>
              </c:pt>
              <c:pt idx="107">
                <c:v>0.26460310149062138</c:v>
              </c:pt>
              <c:pt idx="108">
                <c:v>6.7407683369310689E-2</c:v>
              </c:pt>
              <c:pt idx="109">
                <c:v>0.48248066452313765</c:v>
              </c:pt>
              <c:pt idx="110">
                <c:v>0</c:v>
              </c:pt>
              <c:pt idx="111">
                <c:v>0.10665576695299706</c:v>
              </c:pt>
              <c:pt idx="112">
                <c:v>9.576148574257104E-2</c:v>
              </c:pt>
              <c:pt idx="113">
                <c:v>-0.28671152304463021</c:v>
              </c:pt>
              <c:pt idx="114">
                <c:v>5.1151554419817558E-2</c:v>
              </c:pt>
              <c:pt idx="115">
                <c:v>5.0947232356605809E-2</c:v>
              </c:pt>
              <c:pt idx="116">
                <c:v>5.7812829374739749E-2</c:v>
              </c:pt>
              <c:pt idx="117">
                <c:v>-0.25800905375848515</c:v>
              </c:pt>
              <c:pt idx="118">
                <c:v>-0.16091427700123972</c:v>
              </c:pt>
              <c:pt idx="119">
                <c:v>-0.10372090020470637</c:v>
              </c:pt>
              <c:pt idx="120">
                <c:v>6.2672430128273504E-2</c:v>
              </c:pt>
              <c:pt idx="121">
                <c:v>-3.246548058977794E-2</c:v>
              </c:pt>
              <c:pt idx="122">
                <c:v>0.58809094943813989</c:v>
              </c:pt>
              <c:pt idx="123">
                <c:v>-0.53240092530589322</c:v>
              </c:pt>
              <c:pt idx="124">
                <c:v>0.12714770446814327</c:v>
              </c:pt>
              <c:pt idx="125">
                <c:v>-6.653086810833031E-2</c:v>
              </c:pt>
              <c:pt idx="126">
                <c:v>0</c:v>
              </c:pt>
              <c:pt idx="127">
                <c:v>-0.74352609685578841</c:v>
              </c:pt>
              <c:pt idx="128">
                <c:v>-3.8742480481616326E-2</c:v>
              </c:pt>
              <c:pt idx="129">
                <c:v>-0.21210611322231898</c:v>
              </c:pt>
              <c:pt idx="130">
                <c:v>0</c:v>
              </c:pt>
              <c:pt idx="131">
                <c:v>9.7996933547378262E-2</c:v>
              </c:pt>
              <c:pt idx="132">
                <c:v>-0.47770806036281499</c:v>
              </c:pt>
              <c:pt idx="133">
                <c:v>-8.0323219299316406E-3</c:v>
              </c:pt>
              <c:pt idx="134">
                <c:v>-0.29365441040469875</c:v>
              </c:pt>
              <c:pt idx="135">
                <c:v>-6.9322168117551541E-2</c:v>
              </c:pt>
              <c:pt idx="136">
                <c:v>2.6069117692301802E-2</c:v>
              </c:pt>
              <c:pt idx="137">
                <c:v>3.4016917611708664E-2</c:v>
              </c:pt>
              <c:pt idx="138">
                <c:v>-0.40259080255262347</c:v>
              </c:pt>
              <c:pt idx="139">
                <c:v>-4.5616819147483056E-2</c:v>
              </c:pt>
              <c:pt idx="140">
                <c:v>5.2052419192563093E-2</c:v>
              </c:pt>
              <c:pt idx="141">
                <c:v>2.6901054024023097E-2</c:v>
              </c:pt>
              <c:pt idx="142">
                <c:v>0.14685174189371253</c:v>
              </c:pt>
              <c:pt idx="143">
                <c:v>7.31258327765687E-2</c:v>
              </c:pt>
              <c:pt idx="144">
                <c:v>-1.4705553865013599E-2</c:v>
              </c:pt>
              <c:pt idx="145">
                <c:v>-0.18702993257484479</c:v>
              </c:pt>
              <c:pt idx="146">
                <c:v>-5.0489557271276908E-2</c:v>
              </c:pt>
              <c:pt idx="147">
                <c:v>6.8586348287610122E-2</c:v>
              </c:pt>
              <c:pt idx="148">
                <c:v>-0.16587246242058029</c:v>
              </c:pt>
              <c:pt idx="149">
                <c:v>2.2256464250446584E-2</c:v>
              </c:pt>
              <c:pt idx="150">
                <c:v>-0.39059227680779429</c:v>
              </c:pt>
              <c:pt idx="151">
                <c:v>3.0228565716669209E-2</c:v>
              </c:pt>
              <c:pt idx="152">
                <c:v>0.22009242168225285</c:v>
              </c:pt>
              <c:pt idx="153">
                <c:v>-0.2154587665136205</c:v>
              </c:pt>
              <c:pt idx="154">
                <c:v>-0.37533942696248346</c:v>
              </c:pt>
              <c:pt idx="155">
                <c:v>-0.14043887428258017</c:v>
              </c:pt>
              <c:pt idx="156">
                <c:v>-0.19891102225365387</c:v>
              </c:pt>
              <c:pt idx="157">
                <c:v>-1.6751331028785899E-2</c:v>
              </c:pt>
              <c:pt idx="158">
                <c:v>0.12376020953824707</c:v>
              </c:pt>
              <c:pt idx="159">
                <c:v>6.0684433496874135E-2</c:v>
              </c:pt>
              <c:pt idx="160">
                <c:v>5.0022213116122316E-2</c:v>
              </c:pt>
              <c:pt idx="161">
                <c:v>-1.8388495437235974E-2</c:v>
              </c:pt>
              <c:pt idx="162">
                <c:v>-0.18289561757407569</c:v>
              </c:pt>
              <c:pt idx="163">
                <c:v>-7.4004573958660558E-2</c:v>
              </c:pt>
              <c:pt idx="164">
                <c:v>-0.28617983941444436</c:v>
              </c:pt>
              <c:pt idx="165">
                <c:v>0.31896484534919978</c:v>
              </c:pt>
              <c:pt idx="166">
                <c:v>0.18604364093454251</c:v>
              </c:pt>
              <c:pt idx="167">
                <c:v>0.15685594268848035</c:v>
              </c:pt>
              <c:pt idx="168">
                <c:v>-0.50606641176050005</c:v>
              </c:pt>
              <c:pt idx="169">
                <c:v>-0.33155013572913106</c:v>
              </c:pt>
              <c:pt idx="170">
                <c:v>0.19772937536033908</c:v>
              </c:pt>
              <c:pt idx="171">
                <c:v>0.35310993122845957</c:v>
              </c:pt>
              <c:pt idx="172">
                <c:v>-0.38528172913839853</c:v>
              </c:pt>
              <c:pt idx="173">
                <c:v>-0.20936782882415628</c:v>
              </c:pt>
              <c:pt idx="174">
                <c:v>0.44700942280985601</c:v>
              </c:pt>
              <c:pt idx="175">
                <c:v>0.25553913178711696</c:v>
              </c:pt>
              <c:pt idx="176">
                <c:v>0.60736866367355447</c:v>
              </c:pt>
              <c:pt idx="177">
                <c:v>-7.0369932759660969E-2</c:v>
              </c:pt>
              <c:pt idx="178">
                <c:v>7.238926920857125E-2</c:v>
              </c:pt>
              <c:pt idx="179">
                <c:v>0.10636136211621761</c:v>
              </c:pt>
              <c:pt idx="180">
                <c:v>0.42584856980138852</c:v>
              </c:pt>
              <c:pt idx="181">
                <c:v>-9.0157135751809392E-3</c:v>
              </c:pt>
              <c:pt idx="182">
                <c:v>-2.4300585711216627E-2</c:v>
              </c:pt>
              <c:pt idx="183">
                <c:v>-8.1610420092374625E-2</c:v>
              </c:pt>
              <c:pt idx="184">
                <c:v>0.15744513796086324</c:v>
              </c:pt>
              <c:pt idx="185">
                <c:v>-2.7142509848388841E-2</c:v>
              </c:pt>
              <c:pt idx="186">
                <c:v>0.84561228452507464</c:v>
              </c:pt>
              <c:pt idx="187">
                <c:v>0</c:v>
              </c:pt>
              <c:pt idx="188">
                <c:v>0.18964872944692956</c:v>
              </c:pt>
              <c:pt idx="189">
                <c:v>-0.26876620708520704</c:v>
              </c:pt>
              <c:pt idx="190">
                <c:v>-0.24473491467927033</c:v>
              </c:pt>
              <c:pt idx="191">
                <c:v>0</c:v>
              </c:pt>
              <c:pt idx="192">
                <c:v>-3.338059721072284E-2</c:v>
              </c:pt>
              <c:pt idx="193">
                <c:v>-1.9905786236606104E-2</c:v>
              </c:pt>
              <c:pt idx="194">
                <c:v>2.9263636372832025E-2</c:v>
              </c:pt>
              <c:pt idx="195">
                <c:v>-3.7430110680347184E-2</c:v>
              </c:pt>
              <c:pt idx="196">
                <c:v>-2.9964830965070632E-2</c:v>
              </c:pt>
              <c:pt idx="197">
                <c:v>-0.13619374458173183</c:v>
              </c:pt>
              <c:pt idx="198">
                <c:v>-0.15131926133473428</c:v>
              </c:pt>
              <c:pt idx="199">
                <c:v>0.18654925797198985</c:v>
              </c:pt>
              <c:pt idx="200">
                <c:v>0.12595060817356796</c:v>
              </c:pt>
              <c:pt idx="201">
                <c:v>-2.2924137101441033E-2</c:v>
              </c:pt>
              <c:pt idx="202">
                <c:v>-9.2599927730574905E-2</c:v>
              </c:pt>
              <c:pt idx="203">
                <c:v>0.23562119150759031</c:v>
              </c:pt>
              <c:pt idx="204">
                <c:v>1.5166360833305248E-2</c:v>
              </c:pt>
              <c:pt idx="205">
                <c:v>-0.15698430061583224</c:v>
              </c:pt>
              <c:pt idx="206">
                <c:v>-2.6040371205709789E-2</c:v>
              </c:pt>
              <c:pt idx="207">
                <c:v>-2.0629050449173292E-2</c:v>
              </c:pt>
              <c:pt idx="208">
                <c:v>-0.23878290831699189</c:v>
              </c:pt>
              <c:pt idx="209">
                <c:v>-8.6326581006431979E-2</c:v>
              </c:pt>
              <c:pt idx="210">
                <c:v>5.2762756600429839E-2</c:v>
              </c:pt>
              <c:pt idx="211">
                <c:v>0.43636602052222884</c:v>
              </c:pt>
              <c:pt idx="212">
                <c:v>-1.1973604335622667E-2</c:v>
              </c:pt>
              <c:pt idx="213">
                <c:v>6.1299643431226514E-2</c:v>
              </c:pt>
              <c:pt idx="214">
                <c:v>-6.4581112758531845E-2</c:v>
              </c:pt>
              <c:pt idx="215">
                <c:v>4.9108563727159549E-2</c:v>
              </c:pt>
              <c:pt idx="216">
                <c:v>-8.934223925635365E-2</c:v>
              </c:pt>
              <c:pt idx="217">
                <c:v>-0.19720086523277303</c:v>
              </c:pt>
              <c:pt idx="218">
                <c:v>9.6412743811256973E-2</c:v>
              </c:pt>
              <c:pt idx="219">
                <c:v>0.28154542875454069</c:v>
              </c:pt>
              <c:pt idx="220">
                <c:v>-0.34882645952964708</c:v>
              </c:pt>
              <c:pt idx="221">
                <c:v>-7.8124521926440593E-2</c:v>
              </c:pt>
              <c:pt idx="222">
                <c:v>-1.4086064547018395</c:v>
              </c:pt>
              <c:pt idx="223">
                <c:v>-0.71518605968614679</c:v>
              </c:pt>
              <c:pt idx="224">
                <c:v>0.17740246468150644</c:v>
              </c:pt>
              <c:pt idx="225">
                <c:v>-0.22160751193983685</c:v>
              </c:pt>
              <c:pt idx="226">
                <c:v>9.8137340854094646E-2</c:v>
              </c:pt>
              <c:pt idx="227">
                <c:v>0.40127175274129456</c:v>
              </c:pt>
              <c:pt idx="228">
                <c:v>8.6005195949383051E-2</c:v>
              </c:pt>
              <c:pt idx="229">
                <c:v>-3.8993736178497329E-2</c:v>
              </c:pt>
              <c:pt idx="230">
                <c:v>0</c:v>
              </c:pt>
              <c:pt idx="231">
                <c:v>-0.32125928872720522</c:v>
              </c:pt>
              <c:pt idx="232">
                <c:v>0.57748214457754443</c:v>
              </c:pt>
              <c:pt idx="233">
                <c:v>0.89795308531301998</c:v>
              </c:pt>
              <c:pt idx="234">
                <c:v>0.59076083447082794</c:v>
              </c:pt>
              <c:pt idx="235">
                <c:v>3.4124093129520361E-2</c:v>
              </c:pt>
              <c:pt idx="236">
                <c:v>0.11994021072155192</c:v>
              </c:pt>
              <c:pt idx="237">
                <c:v>3.1867737050561118E-2</c:v>
              </c:pt>
              <c:pt idx="238">
                <c:v>7.0380925009345674E-2</c:v>
              </c:pt>
              <c:pt idx="239">
                <c:v>3.2841245738367775E-2</c:v>
              </c:pt>
              <c:pt idx="240">
                <c:v>0.1342566208934528</c:v>
              </c:pt>
              <c:pt idx="241">
                <c:v>8.2405345098663929E-3</c:v>
              </c:pt>
              <c:pt idx="242">
                <c:v>6.3000138144758466E-2</c:v>
              </c:pt>
              <c:pt idx="243">
                <c:v>0.13220765517999666</c:v>
              </c:pt>
              <c:pt idx="244">
                <c:v>3.2147088603139196E-2</c:v>
              </c:pt>
              <c:pt idx="245">
                <c:v>-7.6738862321974466E-3</c:v>
              </c:pt>
              <c:pt idx="246">
                <c:v>0</c:v>
              </c:pt>
              <c:pt idx="247">
                <c:v>8.9579387253735376E-3</c:v>
              </c:pt>
              <c:pt idx="248">
                <c:v>0</c:v>
              </c:pt>
              <c:pt idx="250">
                <c:v>0.33998460183062207</c:v>
              </c:pt>
              <c:pt idx="251">
                <c:v>0.11212412050073794</c:v>
              </c:pt>
              <c:pt idx="252">
                <c:v>8.9528305833610489E-2</c:v>
              </c:pt>
              <c:pt idx="253">
                <c:v>3.7163199782426659E-2</c:v>
              </c:pt>
              <c:pt idx="254">
                <c:v>0.15939125385715158</c:v>
              </c:pt>
              <c:pt idx="255">
                <c:v>7.8423469470465079E-2</c:v>
              </c:pt>
              <c:pt idx="256">
                <c:v>-6.4084101567047469E-2</c:v>
              </c:pt>
              <c:pt idx="257">
                <c:v>0.13116014986324842</c:v>
              </c:pt>
              <c:pt idx="258">
                <c:v>1.983257926441695E-2</c:v>
              </c:pt>
              <c:pt idx="259">
                <c:v>7.6365255722990355E-2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12-4536-A6F6-1CF20DC77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03327"/>
        <c:axId val="1968972911"/>
      </c:lineChart>
      <c:catAx>
        <c:axId val="356303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972911"/>
        <c:crosses val="autoZero"/>
        <c:auto val="1"/>
        <c:lblAlgn val="ctr"/>
        <c:lblOffset val="100"/>
        <c:noMultiLvlLbl val="0"/>
      </c:catAx>
      <c:valAx>
        <c:axId val="1968972911"/>
        <c:scaling>
          <c:orientation val="minMax"/>
          <c:max val="2.5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$/cwt live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134475</xdr:colOff>
      <xdr:row>3</xdr:row>
      <xdr:rowOff>134471</xdr:rowOff>
    </xdr:from>
    <xdr:to>
      <xdr:col>18</xdr:col>
      <xdr:colOff>649940</xdr:colOff>
      <xdr:row>5</xdr:row>
      <xdr:rowOff>56029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30A044A9-C380-4825-92AF-6A6F122B3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5400000">
          <a:off x="6768355" y="-806821"/>
          <a:ext cx="302558" cy="3328142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</xdr:colOff>
      <xdr:row>6</xdr:row>
      <xdr:rowOff>33617</xdr:rowOff>
    </xdr:from>
    <xdr:to>
      <xdr:col>22</xdr:col>
      <xdr:colOff>0</xdr:colOff>
      <xdr:row>7</xdr:row>
      <xdr:rowOff>145675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0C25C1CD-C854-4617-8B0F-B9E3BF0BCC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5400000">
          <a:off x="9446560" y="526676"/>
          <a:ext cx="302558" cy="160244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5043</xdr:colOff>
      <xdr:row>6</xdr:row>
      <xdr:rowOff>33617</xdr:rowOff>
    </xdr:from>
    <xdr:to>
      <xdr:col>34</xdr:col>
      <xdr:colOff>22411</xdr:colOff>
      <xdr:row>7</xdr:row>
      <xdr:rowOff>145675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56CC078F-43CC-43CB-846D-8228E6D0B4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5400000">
          <a:off x="16043742" y="579624"/>
          <a:ext cx="302558" cy="1496544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257734</xdr:colOff>
      <xdr:row>1</xdr:row>
      <xdr:rowOff>156882</xdr:rowOff>
    </xdr:from>
    <xdr:ext cx="2028265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06E7CE1-4756-442F-81AE-F2FD0E284A3C}"/>
            </a:ext>
          </a:extLst>
        </xdr:cNvPr>
        <xdr:cNvSpPr txBox="1"/>
      </xdr:nvSpPr>
      <xdr:spPr>
        <a:xfrm>
          <a:off x="6443381" y="347382"/>
          <a:ext cx="202826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/>
            <a:t>Option</a:t>
          </a:r>
          <a:r>
            <a:rPr lang="en-US" sz="1800" b="1" baseline="0"/>
            <a:t> 1</a:t>
          </a:r>
          <a:endParaRPr lang="en-US" sz="1800" b="1"/>
        </a:p>
      </xdr:txBody>
    </xdr:sp>
    <xdr:clientData/>
  </xdr:oneCellAnchor>
  <xdr:oneCellAnchor>
    <xdr:from>
      <xdr:col>20</xdr:col>
      <xdr:colOff>336178</xdr:colOff>
      <xdr:row>4</xdr:row>
      <xdr:rowOff>44825</xdr:rowOff>
    </xdr:from>
    <xdr:ext cx="1400735" cy="37414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514775D-0C91-471D-8AB2-D19057CC9B9C}"/>
            </a:ext>
          </a:extLst>
        </xdr:cNvPr>
        <xdr:cNvSpPr txBox="1"/>
      </xdr:nvSpPr>
      <xdr:spPr>
        <a:xfrm>
          <a:off x="9087972" y="806825"/>
          <a:ext cx="140073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/>
            <a:t>Option</a:t>
          </a:r>
          <a:r>
            <a:rPr lang="en-US" sz="1800" b="1" baseline="0"/>
            <a:t> 2</a:t>
          </a:r>
          <a:endParaRPr lang="en-US" sz="1800" b="1"/>
        </a:p>
      </xdr:txBody>
    </xdr:sp>
    <xdr:clientData/>
  </xdr:oneCellAnchor>
  <xdr:twoCellAnchor>
    <xdr:from>
      <xdr:col>32</xdr:col>
      <xdr:colOff>257735</xdr:colOff>
      <xdr:row>4</xdr:row>
      <xdr:rowOff>56030</xdr:rowOff>
    </xdr:from>
    <xdr:to>
      <xdr:col>33</xdr:col>
      <xdr:colOff>481853</xdr:colOff>
      <xdr:row>6</xdr:row>
      <xdr:rowOff>179295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ED235D4-6C32-4E6C-A10C-B322D480B0BE}"/>
            </a:ext>
          </a:extLst>
        </xdr:cNvPr>
        <xdr:cNvSpPr txBox="1"/>
      </xdr:nvSpPr>
      <xdr:spPr>
        <a:xfrm>
          <a:off x="15699441" y="818030"/>
          <a:ext cx="1030941" cy="504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Option 2</a:t>
          </a:r>
        </a:p>
      </xdr:txBody>
    </xdr:sp>
    <xdr:clientData/>
  </xdr:twoCellAnchor>
  <xdr:twoCellAnchor>
    <xdr:from>
      <xdr:col>8</xdr:col>
      <xdr:colOff>369796</xdr:colOff>
      <xdr:row>4</xdr:row>
      <xdr:rowOff>67234</xdr:rowOff>
    </xdr:from>
    <xdr:to>
      <xdr:col>10</xdr:col>
      <xdr:colOff>67238</xdr:colOff>
      <xdr:row>7</xdr:row>
      <xdr:rowOff>44824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5F692F1-8DBE-4D96-B36C-4D6D34484F10}"/>
            </a:ext>
          </a:extLst>
        </xdr:cNvPr>
        <xdr:cNvSpPr txBox="1"/>
      </xdr:nvSpPr>
      <xdr:spPr>
        <a:xfrm>
          <a:off x="5692590" y="829234"/>
          <a:ext cx="1378324" cy="54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Option</a:t>
          </a:r>
          <a:r>
            <a:rPr lang="en-US" sz="1800" b="1" baseline="0"/>
            <a:t> 2</a:t>
          </a:r>
          <a:endParaRPr lang="en-US" sz="1800" b="1"/>
        </a:p>
      </xdr:txBody>
    </xdr:sp>
    <xdr:clientData/>
  </xdr:twoCellAnchor>
  <xdr:twoCellAnchor>
    <xdr:from>
      <xdr:col>7</xdr:col>
      <xdr:colOff>190500</xdr:colOff>
      <xdr:row>6</xdr:row>
      <xdr:rowOff>44824</xdr:rowOff>
    </xdr:from>
    <xdr:to>
      <xdr:col>10</xdr:col>
      <xdr:colOff>11205</xdr:colOff>
      <xdr:row>7</xdr:row>
      <xdr:rowOff>156882</xdr:rowOff>
    </xdr:to>
    <xdr:sp macro="" textlink="">
      <xdr:nvSpPr>
        <xdr:cNvPr id="13" name="Left Brace 12">
          <a:extLst>
            <a:ext uri="{FF2B5EF4-FFF2-40B4-BE49-F238E27FC236}">
              <a16:creationId xmlns:a16="http://schemas.microsoft.com/office/drawing/2014/main" id="{49F56027-E2B3-4B45-BC97-65E69268D2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5400000">
          <a:off x="6011956" y="296956"/>
          <a:ext cx="302558" cy="1703293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</xdr:row>
      <xdr:rowOff>57150</xdr:rowOff>
    </xdr:from>
    <xdr:to>
      <xdr:col>16</xdr:col>
      <xdr:colOff>504825</xdr:colOff>
      <xdr:row>20</xdr:row>
      <xdr:rowOff>9525</xdr:rowOff>
    </xdr:to>
    <xdr:graphicFrame macro="">
      <xdr:nvGraphicFramePr>
        <xdr:cNvPr id="15" name="Chart 14" descr="IA/MN minus IA/MN/SD/IL, Weekly 2014-2018&#10;">
          <a:extLst>
            <a:ext uri="{FF2B5EF4-FFF2-40B4-BE49-F238E27FC236}">
              <a16:creationId xmlns:a16="http://schemas.microsoft.com/office/drawing/2014/main" id="{45B0B115-DAE0-461B-B0B0-589190B9C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20</xdr:row>
      <xdr:rowOff>9525</xdr:rowOff>
    </xdr:from>
    <xdr:to>
      <xdr:col>16</xdr:col>
      <xdr:colOff>504825</xdr:colOff>
      <xdr:row>35</xdr:row>
      <xdr:rowOff>161925</xdr:rowOff>
    </xdr:to>
    <xdr:graphicFrame macro="">
      <xdr:nvGraphicFramePr>
        <xdr:cNvPr id="16" name="Chart 15" descr="CO minus CO/WY, Weekly 2014-2018&#10;">
          <a:extLst>
            <a:ext uri="{FF2B5EF4-FFF2-40B4-BE49-F238E27FC236}">
              <a16:creationId xmlns:a16="http://schemas.microsoft.com/office/drawing/2014/main" id="{6A4BF1DB-C47E-4B4D-879B-25E3D7773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16</xdr:col>
      <xdr:colOff>514350</xdr:colOff>
      <xdr:row>51</xdr:row>
      <xdr:rowOff>152400</xdr:rowOff>
    </xdr:to>
    <xdr:graphicFrame macro="">
      <xdr:nvGraphicFramePr>
        <xdr:cNvPr id="17" name="Chart 16" descr="CO minus NE/CO/WY, Weekly 2014-2018&#10;">
          <a:extLst>
            <a:ext uri="{FF2B5EF4-FFF2-40B4-BE49-F238E27FC236}">
              <a16:creationId xmlns:a16="http://schemas.microsoft.com/office/drawing/2014/main" id="{1A8D3C82-A655-498D-810F-816E7E18F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</xdr:row>
      <xdr:rowOff>0</xdr:rowOff>
    </xdr:from>
    <xdr:to>
      <xdr:col>24</xdr:col>
      <xdr:colOff>514350</xdr:colOff>
      <xdr:row>19</xdr:row>
      <xdr:rowOff>142875</xdr:rowOff>
    </xdr:to>
    <xdr:graphicFrame macro="">
      <xdr:nvGraphicFramePr>
        <xdr:cNvPr id="18" name="Chart 17" descr="NE minus NE/CO/WY, Weekly 2014-2018&#10;">
          <a:extLst>
            <a:ext uri="{FF2B5EF4-FFF2-40B4-BE49-F238E27FC236}">
              <a16:creationId xmlns:a16="http://schemas.microsoft.com/office/drawing/2014/main" id="{5BDCF61D-2E71-4E80-878F-1DED74B8B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24</xdr:col>
      <xdr:colOff>514350</xdr:colOff>
      <xdr:row>35</xdr:row>
      <xdr:rowOff>152400</xdr:rowOff>
    </xdr:to>
    <xdr:graphicFrame macro="">
      <xdr:nvGraphicFramePr>
        <xdr:cNvPr id="19" name="Chart 18" descr="KS minus KS/TX/OK/NM, Weekly 2014-2018&#10;">
          <a:extLst>
            <a:ext uri="{FF2B5EF4-FFF2-40B4-BE49-F238E27FC236}">
              <a16:creationId xmlns:a16="http://schemas.microsoft.com/office/drawing/2014/main" id="{C2C09E5F-199A-468D-BBDA-2A7D7E38A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36</xdr:row>
      <xdr:rowOff>0</xdr:rowOff>
    </xdr:from>
    <xdr:to>
      <xdr:col>24</xdr:col>
      <xdr:colOff>514350</xdr:colOff>
      <xdr:row>51</xdr:row>
      <xdr:rowOff>152400</xdr:rowOff>
    </xdr:to>
    <xdr:graphicFrame macro="">
      <xdr:nvGraphicFramePr>
        <xdr:cNvPr id="20" name="Chart 19" descr="TX/OK/NM minus KS/TX/OK/NM, Weekly 2014-2018&#10;">
          <a:extLst>
            <a:ext uri="{FF2B5EF4-FFF2-40B4-BE49-F238E27FC236}">
              <a16:creationId xmlns:a16="http://schemas.microsoft.com/office/drawing/2014/main" id="{0DAC8BEB-843D-401B-9D2E-779295F6C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F8341-BED6-40BF-B88E-4E41A694102E}">
  <dimension ref="A1:O10"/>
  <sheetViews>
    <sheetView tabSelected="1" workbookViewId="0">
      <selection sqref="A1:O10"/>
    </sheetView>
  </sheetViews>
  <sheetFormatPr defaultRowHeight="15" x14ac:dyDescent="0.25"/>
  <sheetData>
    <row r="1" spans="1:15" x14ac:dyDescent="0.25">
      <c r="A1" s="64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x14ac:dyDescent="0.2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x14ac:dyDescent="0.2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</row>
    <row r="4" spans="1:15" x14ac:dyDescent="0.2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1:15" x14ac:dyDescent="0.2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1:15" x14ac:dyDescent="0.2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1:15" x14ac:dyDescent="0.2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1:15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</row>
    <row r="9" spans="1:15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</row>
    <row r="10" spans="1:15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</row>
  </sheetData>
  <mergeCells count="1">
    <mergeCell ref="A1:O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2"/>
  <sheetViews>
    <sheetView zoomScale="85" zoomScaleNormal="85" workbookViewId="0">
      <selection activeCell="AN2" sqref="AN2"/>
    </sheetView>
  </sheetViews>
  <sheetFormatPr defaultRowHeight="15" x14ac:dyDescent="0.25"/>
  <cols>
    <col min="1" max="1" width="14.28515625" customWidth="1"/>
    <col min="2" max="3" width="12.28515625" customWidth="1"/>
    <col min="4" max="4" width="10.85546875" customWidth="1"/>
    <col min="5" max="5" width="2.7109375" customWidth="1"/>
    <col min="6" max="6" width="12.85546875" customWidth="1"/>
    <col min="7" max="7" width="11.42578125" customWidth="1"/>
    <col min="8" max="8" width="2.7109375" customWidth="1"/>
    <col min="9" max="9" width="13" customWidth="1"/>
    <col min="10" max="10" width="12.28515625" customWidth="1"/>
    <col min="11" max="11" width="2.7109375" customWidth="1"/>
    <col min="12" max="12" width="11.5703125" style="26" hidden="1" customWidth="1"/>
    <col min="13" max="13" width="9.5703125" style="26" hidden="1" customWidth="1"/>
    <col min="14" max="14" width="2.140625" style="26" hidden="1" customWidth="1"/>
    <col min="15" max="15" width="12.28515625" style="36" hidden="1" customWidth="1"/>
    <col min="16" max="16" width="11.140625" style="36" hidden="1" customWidth="1"/>
    <col min="17" max="17" width="2.140625" hidden="1" customWidth="1"/>
    <col min="18" max="18" width="11.7109375" customWidth="1"/>
    <col min="19" max="19" width="10.140625" style="14" customWidth="1"/>
    <col min="20" max="20" width="2.7109375" customWidth="1"/>
    <col min="21" max="21" width="12.42578125" customWidth="1"/>
    <col min="22" max="22" width="11.5703125" customWidth="1"/>
    <col min="23" max="23" width="2.7109375" customWidth="1"/>
    <col min="24" max="24" width="11.85546875" customWidth="1"/>
    <col min="25" max="25" width="10.5703125" customWidth="1"/>
    <col min="26" max="26" width="2.7109375" customWidth="1"/>
    <col min="27" max="27" width="12" customWidth="1"/>
    <col min="29" max="29" width="2.5703125" customWidth="1"/>
    <col min="30" max="30" width="11.28515625" customWidth="1"/>
    <col min="31" max="31" width="10.42578125" customWidth="1"/>
    <col min="32" max="32" width="2.5703125" customWidth="1"/>
    <col min="33" max="33" width="12.140625" customWidth="1"/>
    <col min="34" max="34" width="10" customWidth="1"/>
  </cols>
  <sheetData>
    <row r="1" spans="1:34" x14ac:dyDescent="0.25">
      <c r="A1" s="48"/>
      <c r="B1" s="45" t="s">
        <v>29</v>
      </c>
      <c r="C1" s="37"/>
      <c r="D1" s="37"/>
      <c r="E1" s="37"/>
      <c r="F1" s="37"/>
      <c r="G1" s="37"/>
      <c r="H1" s="37"/>
      <c r="I1" s="37"/>
      <c r="J1" s="37"/>
      <c r="K1" s="37"/>
      <c r="L1" s="39"/>
      <c r="M1" s="39"/>
      <c r="N1" s="39"/>
      <c r="O1" s="39"/>
      <c r="P1" s="39"/>
      <c r="Q1" s="37"/>
      <c r="R1" s="37"/>
      <c r="S1" s="40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x14ac:dyDescent="0.25">
      <c r="A2" s="43"/>
      <c r="B2" s="45" t="s">
        <v>28</v>
      </c>
      <c r="C2" s="37"/>
      <c r="D2" s="37"/>
      <c r="E2" s="37"/>
      <c r="F2" s="37"/>
      <c r="G2" s="37"/>
      <c r="H2" s="37"/>
      <c r="I2" s="37"/>
      <c r="J2" s="37"/>
      <c r="K2" s="37"/>
      <c r="L2" s="39"/>
      <c r="M2" s="39"/>
      <c r="N2" s="39"/>
      <c r="O2" s="39"/>
      <c r="P2" s="39"/>
      <c r="Q2" s="37"/>
      <c r="R2" s="37"/>
      <c r="S2" s="40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x14ac:dyDescent="0.25">
      <c r="A3" s="44"/>
      <c r="B3" s="45" t="s">
        <v>30</v>
      </c>
      <c r="C3" s="37"/>
      <c r="D3" s="37"/>
      <c r="E3" s="37"/>
      <c r="F3" s="37"/>
      <c r="G3" s="37"/>
      <c r="H3" s="37"/>
      <c r="I3" s="37"/>
      <c r="J3" s="37"/>
      <c r="K3" s="37"/>
      <c r="L3" s="39"/>
      <c r="M3" s="39"/>
      <c r="N3" s="39"/>
      <c r="O3" s="39"/>
      <c r="P3" s="39"/>
      <c r="Q3" s="37"/>
      <c r="R3" s="37"/>
      <c r="S3" s="40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x14ac:dyDescent="0.25">
      <c r="A4" s="38" t="s">
        <v>31</v>
      </c>
      <c r="B4" s="42" t="s">
        <v>32</v>
      </c>
      <c r="C4" s="41"/>
      <c r="D4" s="37"/>
      <c r="E4" s="37"/>
      <c r="F4" s="37"/>
      <c r="G4" s="37"/>
      <c r="H4" s="37"/>
      <c r="I4" s="37"/>
      <c r="J4" s="37"/>
      <c r="K4" s="37"/>
      <c r="L4" s="39"/>
      <c r="M4" s="39"/>
      <c r="N4" s="39"/>
      <c r="O4" s="39"/>
      <c r="P4" s="39"/>
      <c r="Q4" s="37"/>
      <c r="R4" s="37"/>
      <c r="S4" s="40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x14ac:dyDescent="0.25">
      <c r="A5" s="41"/>
      <c r="B5" s="42"/>
      <c r="C5" s="41"/>
      <c r="D5" s="37"/>
      <c r="E5" s="37"/>
      <c r="F5" s="37"/>
      <c r="G5" s="37"/>
      <c r="H5" s="37"/>
      <c r="I5" s="37"/>
      <c r="J5" s="37"/>
      <c r="K5" s="37"/>
      <c r="L5" s="39"/>
      <c r="M5" s="39"/>
      <c r="N5" s="39"/>
      <c r="O5" s="39"/>
      <c r="P5" s="39"/>
      <c r="Q5" s="37"/>
      <c r="R5" s="37"/>
      <c r="S5" s="40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x14ac:dyDescent="0.25">
      <c r="A6" s="41"/>
      <c r="B6" s="42"/>
      <c r="C6" s="41"/>
      <c r="D6" s="37"/>
      <c r="E6" s="37"/>
      <c r="F6" s="37"/>
      <c r="G6" s="37"/>
      <c r="H6" s="37"/>
      <c r="I6" s="37"/>
      <c r="J6" s="37"/>
      <c r="K6" s="37"/>
      <c r="L6" s="39"/>
      <c r="M6" s="39"/>
      <c r="N6" s="39"/>
      <c r="O6" s="39"/>
      <c r="P6" s="39"/>
      <c r="Q6" s="37"/>
      <c r="R6" s="37"/>
      <c r="S6" s="40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x14ac:dyDescent="0.25">
      <c r="A7" s="41"/>
      <c r="B7" s="42"/>
      <c r="C7" s="41"/>
      <c r="D7" s="37"/>
      <c r="E7" s="37"/>
      <c r="F7" s="37"/>
      <c r="G7" s="37"/>
      <c r="H7" s="37"/>
      <c r="I7" s="37"/>
      <c r="J7" s="37"/>
      <c r="K7" s="37"/>
      <c r="L7" s="39"/>
      <c r="M7" s="39"/>
      <c r="N7" s="39"/>
      <c r="O7" s="39"/>
      <c r="P7" s="39"/>
      <c r="Q7" s="37"/>
      <c r="R7" s="37"/>
      <c r="S7" s="40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x14ac:dyDescent="0.25">
      <c r="A8" s="41"/>
      <c r="B8" s="41"/>
      <c r="C8" s="41"/>
      <c r="D8" s="37"/>
      <c r="E8" s="37"/>
      <c r="F8" s="37"/>
      <c r="G8" s="37"/>
      <c r="H8" s="37"/>
      <c r="I8" s="37"/>
      <c r="J8" s="37"/>
      <c r="K8" s="37"/>
      <c r="L8" s="39"/>
      <c r="M8" s="39"/>
      <c r="N8" s="39"/>
      <c r="O8" s="39"/>
      <c r="P8" s="39"/>
      <c r="Q8" s="37"/>
      <c r="R8" s="37"/>
      <c r="S8" s="40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x14ac:dyDescent="0.25">
      <c r="A9" s="37"/>
      <c r="B9" s="37"/>
      <c r="C9" s="73" t="s">
        <v>14</v>
      </c>
      <c r="D9" s="74"/>
      <c r="E9" s="46"/>
      <c r="F9" s="77" t="s">
        <v>18</v>
      </c>
      <c r="G9" s="78"/>
      <c r="H9" s="46"/>
      <c r="I9" s="77" t="s">
        <v>3</v>
      </c>
      <c r="J9" s="78"/>
      <c r="K9" s="37"/>
      <c r="L9" s="26" t="s">
        <v>12</v>
      </c>
      <c r="O9" s="26" t="s">
        <v>13</v>
      </c>
      <c r="P9" s="26"/>
      <c r="R9" s="77" t="s">
        <v>9</v>
      </c>
      <c r="S9" s="78"/>
      <c r="T9" s="46"/>
      <c r="U9" s="77" t="s">
        <v>10</v>
      </c>
      <c r="V9" s="78"/>
      <c r="W9" s="51"/>
      <c r="X9" s="73" t="s">
        <v>15</v>
      </c>
      <c r="Y9" s="74"/>
      <c r="Z9" s="37"/>
      <c r="AA9" s="73" t="s">
        <v>17</v>
      </c>
      <c r="AB9" s="74"/>
      <c r="AC9" s="37"/>
      <c r="AD9" s="73" t="s">
        <v>16</v>
      </c>
      <c r="AE9" s="74"/>
      <c r="AF9" s="37"/>
      <c r="AG9" s="77" t="s">
        <v>11</v>
      </c>
      <c r="AH9" s="78"/>
    </row>
    <row r="10" spans="1:34" x14ac:dyDescent="0.25">
      <c r="A10" s="37"/>
      <c r="B10" s="37"/>
      <c r="C10" s="75" t="s">
        <v>7</v>
      </c>
      <c r="D10" s="76"/>
      <c r="E10" s="46"/>
      <c r="F10" s="79" t="s">
        <v>7</v>
      </c>
      <c r="G10" s="80"/>
      <c r="H10" s="46"/>
      <c r="I10" s="79" t="s">
        <v>7</v>
      </c>
      <c r="J10" s="80"/>
      <c r="K10" s="37"/>
      <c r="L10" s="26" t="s">
        <v>8</v>
      </c>
      <c r="O10" s="26" t="s">
        <v>8</v>
      </c>
      <c r="P10" s="26"/>
      <c r="R10" s="79" t="s">
        <v>8</v>
      </c>
      <c r="S10" s="80"/>
      <c r="T10" s="46"/>
      <c r="U10" s="79" t="s">
        <v>8</v>
      </c>
      <c r="V10" s="80"/>
      <c r="W10" s="52"/>
      <c r="X10" s="75" t="s">
        <v>8</v>
      </c>
      <c r="Y10" s="76"/>
      <c r="Z10" s="37"/>
      <c r="AA10" s="75" t="s">
        <v>8</v>
      </c>
      <c r="AB10" s="76"/>
      <c r="AC10" s="37"/>
      <c r="AD10" s="75" t="s">
        <v>8</v>
      </c>
      <c r="AE10" s="76"/>
      <c r="AF10" s="37"/>
      <c r="AG10" s="79" t="s">
        <v>8</v>
      </c>
      <c r="AH10" s="80"/>
    </row>
    <row r="11" spans="1:34" x14ac:dyDescent="0.25">
      <c r="A11" s="37"/>
      <c r="B11" s="50" t="s">
        <v>1</v>
      </c>
      <c r="C11" s="53"/>
      <c r="D11" s="54" t="s">
        <v>5</v>
      </c>
      <c r="E11" s="46"/>
      <c r="F11" s="57"/>
      <c r="G11" s="58" t="s">
        <v>5</v>
      </c>
      <c r="H11" s="46"/>
      <c r="I11" s="57"/>
      <c r="J11" s="58" t="s">
        <v>5</v>
      </c>
      <c r="K11" s="37"/>
      <c r="M11" s="26" t="s">
        <v>5</v>
      </c>
      <c r="O11" s="26"/>
      <c r="P11" s="26" t="s">
        <v>5</v>
      </c>
      <c r="R11" s="57"/>
      <c r="S11" s="61" t="s">
        <v>5</v>
      </c>
      <c r="T11" s="46"/>
      <c r="U11" s="57"/>
      <c r="V11" s="58" t="s">
        <v>5</v>
      </c>
      <c r="W11" s="52"/>
      <c r="X11" s="53"/>
      <c r="Y11" s="54" t="s">
        <v>5</v>
      </c>
      <c r="Z11" s="37"/>
      <c r="AA11" s="53"/>
      <c r="AB11" s="54" t="s">
        <v>5</v>
      </c>
      <c r="AC11" s="37"/>
      <c r="AD11" s="53"/>
      <c r="AE11" s="54" t="s">
        <v>5</v>
      </c>
      <c r="AF11" s="37"/>
      <c r="AG11" s="57"/>
      <c r="AH11" s="58" t="s">
        <v>5</v>
      </c>
    </row>
    <row r="12" spans="1:34" ht="15.75" thickBot="1" x14ac:dyDescent="0.3">
      <c r="A12" s="63" t="s">
        <v>0</v>
      </c>
      <c r="B12" s="63" t="s">
        <v>2</v>
      </c>
      <c r="C12" s="55" t="s">
        <v>4</v>
      </c>
      <c r="D12" s="56" t="s">
        <v>6</v>
      </c>
      <c r="E12" s="47"/>
      <c r="F12" s="59" t="s">
        <v>4</v>
      </c>
      <c r="G12" s="60" t="s">
        <v>6</v>
      </c>
      <c r="H12" s="47"/>
      <c r="I12" s="59" t="s">
        <v>4</v>
      </c>
      <c r="J12" s="60" t="s">
        <v>6</v>
      </c>
      <c r="K12" s="49"/>
      <c r="L12" s="26" t="s">
        <v>4</v>
      </c>
      <c r="M12" s="26" t="s">
        <v>6</v>
      </c>
      <c r="O12" s="26" t="s">
        <v>4</v>
      </c>
      <c r="P12" s="26" t="s">
        <v>6</v>
      </c>
      <c r="R12" s="59" t="s">
        <v>4</v>
      </c>
      <c r="S12" s="62" t="s">
        <v>6</v>
      </c>
      <c r="T12" s="47"/>
      <c r="U12" s="59" t="s">
        <v>4</v>
      </c>
      <c r="V12" s="60" t="s">
        <v>6</v>
      </c>
      <c r="W12" s="47"/>
      <c r="X12" s="55" t="s">
        <v>4</v>
      </c>
      <c r="Y12" s="56" t="s">
        <v>6</v>
      </c>
      <c r="Z12" s="49"/>
      <c r="AA12" s="55" t="s">
        <v>4</v>
      </c>
      <c r="AB12" s="56" t="s">
        <v>6</v>
      </c>
      <c r="AC12" s="49"/>
      <c r="AD12" s="55" t="s">
        <v>4</v>
      </c>
      <c r="AE12" s="56" t="s">
        <v>6</v>
      </c>
      <c r="AF12" s="49"/>
      <c r="AG12" s="59" t="s">
        <v>4</v>
      </c>
      <c r="AH12" s="60" t="s">
        <v>6</v>
      </c>
    </row>
    <row r="13" spans="1:34" x14ac:dyDescent="0.25">
      <c r="A13" s="1">
        <v>41651</v>
      </c>
      <c r="B13" s="3">
        <v>1</v>
      </c>
      <c r="C13" s="7">
        <v>4227</v>
      </c>
      <c r="D13" s="8">
        <v>220.47999572753906</v>
      </c>
      <c r="E13" s="4"/>
      <c r="F13" s="21">
        <v>1918</v>
      </c>
      <c r="G13" s="22">
        <v>220.935</v>
      </c>
      <c r="H13" s="4"/>
      <c r="I13" s="13">
        <f>C13+F13</f>
        <v>6145</v>
      </c>
      <c r="J13" s="14">
        <f>(D13*C13+F13*G13)/(C13+F13)</f>
        <v>220.62201333446831</v>
      </c>
      <c r="L13" s="27">
        <v>4976</v>
      </c>
      <c r="M13" s="28">
        <v>140</v>
      </c>
      <c r="N13" s="29"/>
      <c r="O13" s="30">
        <v>485</v>
      </c>
      <c r="P13" s="31">
        <v>140</v>
      </c>
      <c r="R13" s="13">
        <f>L13+O13</f>
        <v>5461</v>
      </c>
      <c r="S13" s="6">
        <f>(M13*L13+P13*O13)/(L13+O13)</f>
        <v>140</v>
      </c>
      <c r="T13" s="4"/>
      <c r="U13" s="19">
        <f>SUM(L13,O13,X13)</f>
        <v>18901</v>
      </c>
      <c r="V13" s="6">
        <f>(M13*L13+O13*P13+X13*Y13)/(L13+O13+X13)</f>
        <v>140.11377436213692</v>
      </c>
      <c r="W13" s="6"/>
      <c r="X13" s="7">
        <v>13440</v>
      </c>
      <c r="Y13" s="8">
        <v>140.16000366210938</v>
      </c>
      <c r="Z13" s="6"/>
      <c r="AA13" s="9">
        <v>5252</v>
      </c>
      <c r="AB13" s="10">
        <v>138.97999572753906</v>
      </c>
      <c r="AD13" s="7">
        <v>1677</v>
      </c>
      <c r="AE13" s="11">
        <v>139</v>
      </c>
      <c r="AG13" s="13">
        <f>AA13+AD13</f>
        <v>6929</v>
      </c>
      <c r="AH13" s="14">
        <f>(AB13*AA13+AD13*AE13)/(AA13+AD13)</f>
        <v>138.98483728691517</v>
      </c>
    </row>
    <row r="14" spans="1:34" x14ac:dyDescent="0.25">
      <c r="A14" s="1">
        <v>41658</v>
      </c>
      <c r="B14" s="3">
        <v>2</v>
      </c>
      <c r="C14" s="7">
        <v>4072</v>
      </c>
      <c r="D14" s="8">
        <v>227.44000244140625</v>
      </c>
      <c r="E14" s="4"/>
      <c r="F14" s="21">
        <v>1954</v>
      </c>
      <c r="G14" s="22">
        <v>227.11199999999999</v>
      </c>
      <c r="H14" s="4"/>
      <c r="I14" s="13">
        <f t="shared" ref="I14:I77" si="0">C14+F14</f>
        <v>6026</v>
      </c>
      <c r="J14" s="14">
        <f t="shared" ref="J14:J77" si="1">(D14*C14+F14*G14)/(C14+F14)</f>
        <v>227.33364386681151</v>
      </c>
      <c r="L14" s="27">
        <v>3433</v>
      </c>
      <c r="M14" s="28">
        <v>143.86000061035156</v>
      </c>
      <c r="N14" s="29"/>
      <c r="O14" s="32">
        <v>494</v>
      </c>
      <c r="P14" s="33">
        <v>143</v>
      </c>
      <c r="R14" s="13">
        <f t="shared" ref="R14:R77" si="2">L14+O14</f>
        <v>3927</v>
      </c>
      <c r="S14" s="6">
        <f t="shared" ref="S14:S77" si="3">(M14*L14+P14*O14)/(L14+O14)</f>
        <v>143.75181616891697</v>
      </c>
      <c r="T14" s="4"/>
      <c r="U14" s="19">
        <f t="shared" ref="U14:U77" si="4">SUM(L14,O14,X14)</f>
        <v>16585</v>
      </c>
      <c r="V14" s="6">
        <f t="shared" ref="V14:V77" si="5">(M14*L14+O14*P14+X14*Y14)/(L14+O14+X14)</f>
        <v>143.57489274501944</v>
      </c>
      <c r="W14" s="6"/>
      <c r="X14" s="7">
        <v>12658</v>
      </c>
      <c r="Y14" s="8">
        <v>143.52000427246094</v>
      </c>
      <c r="Z14" s="6"/>
      <c r="AA14" s="9">
        <v>7010</v>
      </c>
      <c r="AB14" s="10">
        <v>141.55999755859375</v>
      </c>
      <c r="AD14" s="7">
        <v>2208</v>
      </c>
      <c r="AE14" s="11">
        <v>142</v>
      </c>
      <c r="AG14" s="13">
        <f t="shared" ref="AG14:AG77" si="6">AA14+AD14</f>
        <v>9218</v>
      </c>
      <c r="AH14" s="14">
        <f t="shared" ref="AH14:AH77" si="7">(AB14*AA14+AD14*AE14)/(AA14+AD14)</f>
        <v>141.66539193813648</v>
      </c>
    </row>
    <row r="15" spans="1:34" x14ac:dyDescent="0.25">
      <c r="A15" s="1">
        <v>41665</v>
      </c>
      <c r="B15" s="3">
        <v>3</v>
      </c>
      <c r="C15" s="7">
        <v>8214</v>
      </c>
      <c r="D15" s="8">
        <v>238.60000610351563</v>
      </c>
      <c r="E15" s="4"/>
      <c r="F15" s="21">
        <v>2567</v>
      </c>
      <c r="G15" s="22">
        <v>238.56700000000001</v>
      </c>
      <c r="H15" s="4"/>
      <c r="I15" s="13">
        <f t="shared" si="0"/>
        <v>10781</v>
      </c>
      <c r="J15" s="14">
        <f t="shared" si="1"/>
        <v>238.59214721586841</v>
      </c>
      <c r="L15" s="27">
        <v>1657</v>
      </c>
      <c r="M15" s="28">
        <v>150</v>
      </c>
      <c r="N15" s="29"/>
      <c r="O15" s="32">
        <v>185</v>
      </c>
      <c r="P15" s="33">
        <v>149.5</v>
      </c>
      <c r="R15" s="13">
        <f t="shared" si="2"/>
        <v>1842</v>
      </c>
      <c r="S15" s="6">
        <f t="shared" si="3"/>
        <v>149.94978284473399</v>
      </c>
      <c r="T15" s="4"/>
      <c r="U15" s="19">
        <f t="shared" si="4"/>
        <v>15461</v>
      </c>
      <c r="V15" s="6">
        <f t="shared" si="5"/>
        <v>149.23647575755916</v>
      </c>
      <c r="W15" s="6"/>
      <c r="X15" s="7">
        <v>13619</v>
      </c>
      <c r="Y15" s="8">
        <v>149.13999938964844</v>
      </c>
      <c r="Z15" s="6"/>
      <c r="AA15" s="9">
        <v>4403</v>
      </c>
      <c r="AB15" s="10">
        <v>147.52000427246094</v>
      </c>
      <c r="AD15" s="7">
        <v>2513</v>
      </c>
      <c r="AE15" s="11">
        <v>147.05999755859375</v>
      </c>
      <c r="AG15" s="13">
        <f t="shared" si="6"/>
        <v>6916</v>
      </c>
      <c r="AH15" s="14">
        <f t="shared" si="7"/>
        <v>147.35285608392013</v>
      </c>
    </row>
    <row r="16" spans="1:34" x14ac:dyDescent="0.25">
      <c r="A16" s="1">
        <v>41672</v>
      </c>
      <c r="B16" s="3">
        <v>4</v>
      </c>
      <c r="C16" s="7">
        <v>2173</v>
      </c>
      <c r="D16" s="8">
        <v>230.32000732421875</v>
      </c>
      <c r="E16" s="4"/>
      <c r="F16" s="21">
        <v>604</v>
      </c>
      <c r="G16" s="22">
        <v>230.62299999999999</v>
      </c>
      <c r="H16" s="4"/>
      <c r="I16" s="13">
        <f t="shared" si="0"/>
        <v>2777</v>
      </c>
      <c r="J16" s="14">
        <f t="shared" si="1"/>
        <v>230.38590850397097</v>
      </c>
      <c r="L16" s="27">
        <v>1860</v>
      </c>
      <c r="M16" s="28">
        <v>145.61000061035156</v>
      </c>
      <c r="N16" s="29"/>
      <c r="O16" s="32">
        <v>86</v>
      </c>
      <c r="P16" s="33">
        <v>145</v>
      </c>
      <c r="R16" s="13">
        <f t="shared" si="2"/>
        <v>1946</v>
      </c>
      <c r="S16" s="6">
        <f t="shared" si="3"/>
        <v>145.58304272109655</v>
      </c>
      <c r="T16" s="4"/>
      <c r="U16" s="19">
        <f t="shared" si="4"/>
        <v>12422</v>
      </c>
      <c r="V16" s="6">
        <f t="shared" si="5"/>
        <v>145.63107669789173</v>
      </c>
      <c r="W16" s="6"/>
      <c r="X16" s="7">
        <v>10476</v>
      </c>
      <c r="Y16" s="8">
        <v>145.63999938964844</v>
      </c>
      <c r="Z16" s="6"/>
      <c r="AA16" s="9">
        <v>4025</v>
      </c>
      <c r="AB16" s="10">
        <v>144.94000244140625</v>
      </c>
      <c r="AD16" s="7">
        <v>1704</v>
      </c>
      <c r="AE16" s="11">
        <v>144.33000183105469</v>
      </c>
      <c r="AG16" s="13">
        <f t="shared" si="6"/>
        <v>5729</v>
      </c>
      <c r="AH16" s="14">
        <f t="shared" si="7"/>
        <v>144.75856745449073</v>
      </c>
    </row>
    <row r="17" spans="1:34" x14ac:dyDescent="0.25">
      <c r="A17" s="1">
        <v>41679</v>
      </c>
      <c r="B17" s="3">
        <v>5</v>
      </c>
      <c r="C17" s="7">
        <v>2141</v>
      </c>
      <c r="D17" s="8">
        <v>224.80999755859375</v>
      </c>
      <c r="E17" s="4"/>
      <c r="F17" s="21">
        <v>1956</v>
      </c>
      <c r="G17" s="22">
        <v>225.49299999999999</v>
      </c>
      <c r="H17" s="4"/>
      <c r="I17" s="13">
        <f t="shared" si="0"/>
        <v>4097</v>
      </c>
      <c r="J17" s="14">
        <f t="shared" si="1"/>
        <v>225.1360782945934</v>
      </c>
      <c r="L17" s="27">
        <v>1070</v>
      </c>
      <c r="M17" s="28">
        <v>141.19999694824219</v>
      </c>
      <c r="N17" s="29"/>
      <c r="O17" s="32">
        <v>388</v>
      </c>
      <c r="P17" s="33">
        <v>141</v>
      </c>
      <c r="R17" s="13">
        <f t="shared" si="2"/>
        <v>1458</v>
      </c>
      <c r="S17" s="6">
        <f t="shared" si="3"/>
        <v>141.14677416640544</v>
      </c>
      <c r="T17" s="4"/>
      <c r="U17" s="19">
        <f t="shared" si="4"/>
        <v>7469</v>
      </c>
      <c r="V17" s="6">
        <f t="shared" si="5"/>
        <v>140.82745303716953</v>
      </c>
      <c r="W17" s="6"/>
      <c r="X17" s="7">
        <v>6011</v>
      </c>
      <c r="Y17" s="8">
        <v>140.75</v>
      </c>
      <c r="Z17" s="6"/>
      <c r="AA17" s="9">
        <v>416</v>
      </c>
      <c r="AB17" s="10">
        <v>141</v>
      </c>
      <c r="AD17" s="7">
        <v>228</v>
      </c>
      <c r="AE17" s="11">
        <v>141</v>
      </c>
      <c r="AG17" s="13">
        <f t="shared" si="6"/>
        <v>644</v>
      </c>
      <c r="AH17" s="14">
        <f t="shared" si="7"/>
        <v>141</v>
      </c>
    </row>
    <row r="18" spans="1:34" x14ac:dyDescent="0.25">
      <c r="A18" s="1">
        <v>41686</v>
      </c>
      <c r="B18" s="3">
        <v>6</v>
      </c>
      <c r="C18" s="7">
        <v>1049</v>
      </c>
      <c r="D18" s="8">
        <v>224.92999267578125</v>
      </c>
      <c r="E18" s="4"/>
      <c r="F18" s="21">
        <v>370</v>
      </c>
      <c r="G18" s="22">
        <v>224.608</v>
      </c>
      <c r="H18" s="4"/>
      <c r="I18" s="13">
        <f t="shared" si="0"/>
        <v>1419</v>
      </c>
      <c r="J18" s="14">
        <f t="shared" si="1"/>
        <v>224.84603404996093</v>
      </c>
      <c r="L18" s="27">
        <v>671</v>
      </c>
      <c r="M18" s="28">
        <v>142.6300048828125</v>
      </c>
      <c r="N18" s="29"/>
      <c r="O18" s="32">
        <v>204</v>
      </c>
      <c r="P18" s="33">
        <v>143</v>
      </c>
      <c r="R18" s="13">
        <f t="shared" si="2"/>
        <v>875</v>
      </c>
      <c r="S18" s="6">
        <f t="shared" si="3"/>
        <v>142.71626660156249</v>
      </c>
      <c r="T18" s="4"/>
      <c r="U18" s="19">
        <f t="shared" si="4"/>
        <v>5906</v>
      </c>
      <c r="V18" s="6">
        <f t="shared" si="5"/>
        <v>142.21686214727342</v>
      </c>
      <c r="W18" s="6"/>
      <c r="X18" s="7">
        <v>5031</v>
      </c>
      <c r="Y18" s="8">
        <v>142.1300048828125</v>
      </c>
      <c r="Z18" s="6"/>
      <c r="AA18" s="9">
        <v>5818</v>
      </c>
      <c r="AB18" s="10">
        <v>141.83999633789063</v>
      </c>
      <c r="AD18" s="7">
        <v>2804</v>
      </c>
      <c r="AE18" s="11">
        <v>142</v>
      </c>
      <c r="AG18" s="13">
        <f t="shared" si="6"/>
        <v>8622</v>
      </c>
      <c r="AH18" s="14">
        <f t="shared" si="7"/>
        <v>141.89203185964365</v>
      </c>
    </row>
    <row r="19" spans="1:34" x14ac:dyDescent="0.25">
      <c r="A19" s="1">
        <v>41693</v>
      </c>
      <c r="B19" s="3">
        <v>7</v>
      </c>
      <c r="C19" s="7">
        <v>5720</v>
      </c>
      <c r="D19" s="8">
        <v>230.3699951171875</v>
      </c>
      <c r="E19" s="4"/>
      <c r="F19" s="21">
        <v>1503</v>
      </c>
      <c r="G19" s="22">
        <v>230.559</v>
      </c>
      <c r="H19" s="4"/>
      <c r="I19" s="13">
        <f t="shared" si="0"/>
        <v>7223</v>
      </c>
      <c r="J19" s="14">
        <f t="shared" si="1"/>
        <v>230.40932425173926</v>
      </c>
      <c r="L19" s="27">
        <v>884</v>
      </c>
      <c r="M19" s="28">
        <v>147.05999755859375</v>
      </c>
      <c r="N19" s="29"/>
      <c r="O19" s="32">
        <v>1238</v>
      </c>
      <c r="P19" s="33">
        <v>147.82599999999999</v>
      </c>
      <c r="R19" s="13">
        <f t="shared" si="2"/>
        <v>2122</v>
      </c>
      <c r="S19" s="6">
        <f t="shared" si="3"/>
        <v>147.50689247964036</v>
      </c>
      <c r="T19" s="4"/>
      <c r="U19" s="19">
        <f t="shared" si="4"/>
        <v>14270</v>
      </c>
      <c r="V19" s="6">
        <f t="shared" si="5"/>
        <v>146.86255261680427</v>
      </c>
      <c r="W19" s="6"/>
      <c r="X19" s="7">
        <v>12148</v>
      </c>
      <c r="Y19" s="8">
        <v>146.75</v>
      </c>
      <c r="Z19" s="6"/>
      <c r="AA19" s="9">
        <v>5581</v>
      </c>
      <c r="AB19" s="10">
        <v>144.85000610351563</v>
      </c>
      <c r="AD19" s="7">
        <v>1962</v>
      </c>
      <c r="AE19" s="11">
        <v>144.27000427246094</v>
      </c>
      <c r="AG19" s="13">
        <f t="shared" si="6"/>
        <v>7543</v>
      </c>
      <c r="AH19" s="14">
        <f t="shared" si="7"/>
        <v>144.6991425754062</v>
      </c>
    </row>
    <row r="20" spans="1:34" x14ac:dyDescent="0.25">
      <c r="A20" s="1">
        <v>41700</v>
      </c>
      <c r="B20" s="3">
        <v>8</v>
      </c>
      <c r="C20" s="7">
        <v>7640</v>
      </c>
      <c r="D20" s="8">
        <v>240.08000183105469</v>
      </c>
      <c r="E20" s="4"/>
      <c r="F20" s="21">
        <v>2065</v>
      </c>
      <c r="G20" s="22">
        <v>238.333</v>
      </c>
      <c r="H20" s="4"/>
      <c r="I20" s="13">
        <f t="shared" si="0"/>
        <v>9705</v>
      </c>
      <c r="J20" s="14">
        <f t="shared" si="1"/>
        <v>239.7082801637566</v>
      </c>
      <c r="L20" s="27">
        <v>3621</v>
      </c>
      <c r="M20" s="28">
        <v>152.13999938964844</v>
      </c>
      <c r="N20" s="29"/>
      <c r="O20" s="32"/>
      <c r="P20" s="33"/>
      <c r="R20" s="13">
        <f t="shared" si="2"/>
        <v>3621</v>
      </c>
      <c r="S20" s="6">
        <f t="shared" si="3"/>
        <v>152.13999938964844</v>
      </c>
      <c r="T20" s="4"/>
      <c r="U20" s="19">
        <f t="shared" si="4"/>
        <v>12528</v>
      </c>
      <c r="V20" s="6">
        <f t="shared" si="5"/>
        <v>151.80584382828167</v>
      </c>
      <c r="W20" s="6"/>
      <c r="X20" s="7">
        <v>8907</v>
      </c>
      <c r="Y20" s="8">
        <v>151.66999816894531</v>
      </c>
      <c r="Z20" s="6"/>
      <c r="AA20" s="9">
        <v>8332</v>
      </c>
      <c r="AB20" s="10">
        <v>149.97000122070313</v>
      </c>
      <c r="AD20" s="7">
        <v>2514</v>
      </c>
      <c r="AE20" s="11">
        <v>150</v>
      </c>
      <c r="AG20" s="13">
        <f t="shared" si="6"/>
        <v>10846</v>
      </c>
      <c r="AH20" s="14">
        <f t="shared" si="7"/>
        <v>149.97695465341124</v>
      </c>
    </row>
    <row r="21" spans="1:34" x14ac:dyDescent="0.25">
      <c r="A21" s="1">
        <v>41707</v>
      </c>
      <c r="B21" s="3">
        <v>9</v>
      </c>
      <c r="C21" s="7">
        <v>1785</v>
      </c>
      <c r="D21" s="8">
        <v>238.75999450683594</v>
      </c>
      <c r="E21" s="4"/>
      <c r="F21" s="21">
        <v>894</v>
      </c>
      <c r="G21" s="22">
        <v>238.791</v>
      </c>
      <c r="H21" s="4"/>
      <c r="I21" s="13">
        <f t="shared" si="0"/>
        <v>2679</v>
      </c>
      <c r="J21" s="14">
        <f t="shared" si="1"/>
        <v>238.77034124475631</v>
      </c>
      <c r="L21" s="27">
        <v>1043</v>
      </c>
      <c r="M21" s="28">
        <v>150</v>
      </c>
      <c r="N21" s="29"/>
      <c r="O21" s="32">
        <v>146</v>
      </c>
      <c r="P21" s="33">
        <v>148.767</v>
      </c>
      <c r="R21" s="13">
        <f t="shared" si="2"/>
        <v>1189</v>
      </c>
      <c r="S21" s="6">
        <f t="shared" si="3"/>
        <v>149.84859714045416</v>
      </c>
      <c r="T21" s="4"/>
      <c r="U21" s="19">
        <f t="shared" si="4"/>
        <v>10393</v>
      </c>
      <c r="V21" s="6">
        <f t="shared" si="5"/>
        <v>149.7435641947724</v>
      </c>
      <c r="W21" s="6"/>
      <c r="X21" s="7">
        <v>9204</v>
      </c>
      <c r="Y21" s="8">
        <v>149.72999572753906</v>
      </c>
      <c r="Z21" s="6"/>
      <c r="AA21" s="9">
        <v>4156</v>
      </c>
      <c r="AB21" s="10">
        <v>147.75</v>
      </c>
      <c r="AD21" s="7">
        <v>396</v>
      </c>
      <c r="AE21" s="11">
        <v>147.83000183105469</v>
      </c>
      <c r="AG21" s="13">
        <f t="shared" si="6"/>
        <v>4552</v>
      </c>
      <c r="AH21" s="14">
        <f t="shared" si="7"/>
        <v>147.75695973749947</v>
      </c>
    </row>
    <row r="22" spans="1:34" x14ac:dyDescent="0.25">
      <c r="A22" s="1">
        <v>41714</v>
      </c>
      <c r="B22" s="3">
        <v>10</v>
      </c>
      <c r="C22" s="7">
        <v>4515</v>
      </c>
      <c r="D22" s="8">
        <v>240.08999633789063</v>
      </c>
      <c r="E22" s="4"/>
      <c r="F22" s="21">
        <v>2316</v>
      </c>
      <c r="G22" s="22">
        <v>239.864</v>
      </c>
      <c r="H22" s="4"/>
      <c r="I22" s="13">
        <f t="shared" si="0"/>
        <v>6831</v>
      </c>
      <c r="J22" s="14">
        <f t="shared" si="1"/>
        <v>240.01337395192155</v>
      </c>
      <c r="L22" s="27">
        <v>1322</v>
      </c>
      <c r="M22" s="28">
        <v>151.75</v>
      </c>
      <c r="N22" s="29"/>
      <c r="O22" s="32">
        <v>258</v>
      </c>
      <c r="P22" s="33">
        <v>152</v>
      </c>
      <c r="R22" s="13">
        <f t="shared" si="2"/>
        <v>1580</v>
      </c>
      <c r="S22" s="6">
        <f t="shared" si="3"/>
        <v>151.79082278481013</v>
      </c>
      <c r="T22" s="4"/>
      <c r="U22" s="19">
        <f t="shared" si="4"/>
        <v>10369</v>
      </c>
      <c r="V22" s="6">
        <f t="shared" si="5"/>
        <v>151.39174890274458</v>
      </c>
      <c r="W22" s="6"/>
      <c r="X22" s="7">
        <v>8789</v>
      </c>
      <c r="Y22" s="8">
        <v>151.32000732421875</v>
      </c>
      <c r="Z22" s="6"/>
      <c r="AA22" s="9">
        <v>3464</v>
      </c>
      <c r="AB22" s="10">
        <v>148.00999450683594</v>
      </c>
      <c r="AD22" s="7">
        <v>3345</v>
      </c>
      <c r="AE22" s="11">
        <v>148</v>
      </c>
      <c r="AG22" s="13">
        <f t="shared" si="6"/>
        <v>6809</v>
      </c>
      <c r="AH22" s="14">
        <f t="shared" si="7"/>
        <v>148.00508458976057</v>
      </c>
    </row>
    <row r="23" spans="1:34" x14ac:dyDescent="0.25">
      <c r="A23" s="1">
        <v>41721</v>
      </c>
      <c r="B23" s="3">
        <v>11</v>
      </c>
      <c r="C23" s="7">
        <v>1763</v>
      </c>
      <c r="D23" s="8">
        <v>241.00999450683594</v>
      </c>
      <c r="E23" s="4"/>
      <c r="F23" s="21">
        <v>805</v>
      </c>
      <c r="G23" s="22">
        <v>240.43899999999999</v>
      </c>
      <c r="H23" s="4"/>
      <c r="I23" s="13">
        <f t="shared" si="0"/>
        <v>2568</v>
      </c>
      <c r="J23" s="14">
        <f t="shared" si="1"/>
        <v>240.83100284873512</v>
      </c>
      <c r="K23" s="4"/>
      <c r="L23" s="27">
        <v>1770</v>
      </c>
      <c r="M23" s="28">
        <v>152.16000366210938</v>
      </c>
      <c r="N23" s="34"/>
      <c r="O23" s="32">
        <v>249</v>
      </c>
      <c r="P23" s="33">
        <v>152</v>
      </c>
      <c r="Q23" s="4"/>
      <c r="R23" s="13">
        <f t="shared" si="2"/>
        <v>2019</v>
      </c>
      <c r="S23" s="6">
        <f t="shared" si="3"/>
        <v>152.14027066960554</v>
      </c>
      <c r="U23" s="19">
        <f t="shared" si="4"/>
        <v>8947</v>
      </c>
      <c r="V23" s="6">
        <f t="shared" si="5"/>
        <v>151.93098610191223</v>
      </c>
      <c r="X23" s="7">
        <v>6928</v>
      </c>
      <c r="Y23" s="8">
        <v>151.8699951171875</v>
      </c>
      <c r="AA23" s="9">
        <v>6617</v>
      </c>
      <c r="AB23" s="10">
        <v>150.08999633789063</v>
      </c>
      <c r="AD23" s="7">
        <v>4321</v>
      </c>
      <c r="AE23" s="11">
        <v>150.00999450683594</v>
      </c>
      <c r="AG23" s="13">
        <f t="shared" si="6"/>
        <v>10938</v>
      </c>
      <c r="AH23" s="14">
        <f t="shared" si="7"/>
        <v>150.05839203070582</v>
      </c>
    </row>
    <row r="24" spans="1:34" x14ac:dyDescent="0.25">
      <c r="A24" s="1">
        <v>41728</v>
      </c>
      <c r="B24" s="3">
        <v>12</v>
      </c>
      <c r="C24" s="7">
        <v>5479</v>
      </c>
      <c r="D24" s="8">
        <v>242.97999572753906</v>
      </c>
      <c r="E24" s="4"/>
      <c r="F24" s="21">
        <v>1078</v>
      </c>
      <c r="G24" s="22">
        <v>242.10900000000001</v>
      </c>
      <c r="H24" s="4"/>
      <c r="I24" s="13">
        <f t="shared" si="0"/>
        <v>6557</v>
      </c>
      <c r="J24" s="14">
        <f t="shared" si="1"/>
        <v>242.83680015116465</v>
      </c>
      <c r="K24" s="4"/>
      <c r="L24" s="27">
        <v>644</v>
      </c>
      <c r="M24" s="28">
        <v>153.60000610351563</v>
      </c>
      <c r="N24" s="34"/>
      <c r="O24" s="32">
        <v>428</v>
      </c>
      <c r="P24" s="33">
        <v>154</v>
      </c>
      <c r="Q24" s="4"/>
      <c r="R24" s="13">
        <f t="shared" si="2"/>
        <v>1072</v>
      </c>
      <c r="S24" s="6">
        <f t="shared" si="3"/>
        <v>153.75970515920156</v>
      </c>
      <c r="U24" s="19">
        <f t="shared" si="4"/>
        <v>14675</v>
      </c>
      <c r="V24" s="6">
        <f t="shared" si="5"/>
        <v>153.25016185754001</v>
      </c>
      <c r="X24" s="7">
        <v>13603</v>
      </c>
      <c r="Y24" s="8">
        <v>153.21000671386719</v>
      </c>
      <c r="AA24" s="9">
        <v>7748</v>
      </c>
      <c r="AB24" s="10">
        <v>151.14999389648438</v>
      </c>
      <c r="AD24" s="7">
        <v>2085</v>
      </c>
      <c r="AE24" s="11">
        <v>149.96000671386719</v>
      </c>
      <c r="AG24" s="13">
        <f t="shared" si="6"/>
        <v>9833</v>
      </c>
      <c r="AH24" s="14">
        <f t="shared" si="7"/>
        <v>150.89766772179132</v>
      </c>
    </row>
    <row r="25" spans="1:34" x14ac:dyDescent="0.25">
      <c r="A25" s="1">
        <v>41735</v>
      </c>
      <c r="B25" s="3">
        <v>13</v>
      </c>
      <c r="C25" s="7">
        <v>2304</v>
      </c>
      <c r="D25" s="8">
        <v>239.99000549316406</v>
      </c>
      <c r="E25" s="4"/>
      <c r="F25" s="21">
        <v>910</v>
      </c>
      <c r="G25" s="22">
        <v>238.74799999999999</v>
      </c>
      <c r="H25" s="4"/>
      <c r="I25" s="13">
        <f t="shared" si="0"/>
        <v>3214</v>
      </c>
      <c r="J25" s="14">
        <f t="shared" si="1"/>
        <v>239.63834867960483</v>
      </c>
      <c r="K25" s="4"/>
      <c r="L25" s="27">
        <v>663</v>
      </c>
      <c r="M25" s="28">
        <v>151.22000122070313</v>
      </c>
      <c r="N25" s="34"/>
      <c r="O25" s="32">
        <v>102</v>
      </c>
      <c r="P25" s="33">
        <v>151</v>
      </c>
      <c r="Q25" s="4"/>
      <c r="R25" s="13">
        <f t="shared" si="2"/>
        <v>765</v>
      </c>
      <c r="S25" s="6">
        <f t="shared" si="3"/>
        <v>151.19066772460937</v>
      </c>
      <c r="U25" s="19">
        <f t="shared" si="4"/>
        <v>9242</v>
      </c>
      <c r="V25" s="6">
        <f t="shared" si="5"/>
        <v>150.41041005903756</v>
      </c>
      <c r="X25" s="7">
        <v>8477</v>
      </c>
      <c r="Y25" s="8">
        <v>150.33999633789063</v>
      </c>
      <c r="AA25" s="9">
        <v>5417</v>
      </c>
      <c r="AB25" s="10">
        <v>148</v>
      </c>
      <c r="AD25" s="7">
        <v>1401</v>
      </c>
      <c r="AE25" s="11">
        <v>148</v>
      </c>
      <c r="AG25" s="13">
        <f t="shared" si="6"/>
        <v>6818</v>
      </c>
      <c r="AH25" s="14">
        <f t="shared" si="7"/>
        <v>148</v>
      </c>
    </row>
    <row r="26" spans="1:34" x14ac:dyDescent="0.25">
      <c r="A26" s="1">
        <v>41742</v>
      </c>
      <c r="B26" s="3">
        <v>14</v>
      </c>
      <c r="C26" s="7">
        <v>3074</v>
      </c>
      <c r="D26" s="8">
        <v>239.85000610351563</v>
      </c>
      <c r="E26" s="4"/>
      <c r="F26" s="21">
        <v>1289</v>
      </c>
      <c r="G26" s="22">
        <v>238.279</v>
      </c>
      <c r="H26" s="4"/>
      <c r="I26" s="13">
        <f t="shared" si="0"/>
        <v>4363</v>
      </c>
      <c r="J26" s="14">
        <f t="shared" si="1"/>
        <v>239.38586975984578</v>
      </c>
      <c r="K26" s="4"/>
      <c r="L26" s="27">
        <v>258</v>
      </c>
      <c r="M26" s="28">
        <v>150.72000122070313</v>
      </c>
      <c r="N26" s="34"/>
      <c r="O26" s="32"/>
      <c r="P26" s="33"/>
      <c r="Q26" s="4"/>
      <c r="R26" s="13">
        <f t="shared" si="2"/>
        <v>258</v>
      </c>
      <c r="S26" s="6">
        <f t="shared" si="3"/>
        <v>150.72000122070313</v>
      </c>
      <c r="U26" s="19">
        <f t="shared" si="4"/>
        <v>10032</v>
      </c>
      <c r="V26" s="6">
        <f t="shared" si="5"/>
        <v>150.63231938193289</v>
      </c>
      <c r="X26" s="7">
        <v>9774</v>
      </c>
      <c r="Y26" s="8">
        <v>150.6300048828125</v>
      </c>
      <c r="AA26" s="9">
        <v>7215</v>
      </c>
      <c r="AB26" s="10">
        <v>147.22000122070313</v>
      </c>
      <c r="AD26" s="7">
        <v>780</v>
      </c>
      <c r="AE26" s="11">
        <v>147</v>
      </c>
      <c r="AG26" s="13">
        <f t="shared" si="6"/>
        <v>7995</v>
      </c>
      <c r="AH26" s="14">
        <f t="shared" si="7"/>
        <v>147.19853768697598</v>
      </c>
    </row>
    <row r="27" spans="1:34" x14ac:dyDescent="0.25">
      <c r="A27" s="1">
        <v>41749</v>
      </c>
      <c r="B27" s="3">
        <v>15</v>
      </c>
      <c r="C27" s="7">
        <v>2985</v>
      </c>
      <c r="D27" s="8">
        <v>237.80000305175781</v>
      </c>
      <c r="E27" s="4"/>
      <c r="F27" s="21">
        <v>1822</v>
      </c>
      <c r="G27" s="22">
        <v>237.55199999999999</v>
      </c>
      <c r="H27" s="4"/>
      <c r="I27" s="13">
        <f t="shared" si="0"/>
        <v>4807</v>
      </c>
      <c r="J27" s="14">
        <f t="shared" si="1"/>
        <v>237.70600231110819</v>
      </c>
      <c r="K27" s="4"/>
      <c r="L27" s="27">
        <v>1788</v>
      </c>
      <c r="M27" s="28">
        <v>146.69000244140625</v>
      </c>
      <c r="N27" s="34"/>
      <c r="O27" s="32">
        <v>65</v>
      </c>
      <c r="P27" s="33">
        <v>147</v>
      </c>
      <c r="Q27" s="4"/>
      <c r="R27" s="13">
        <f t="shared" si="2"/>
        <v>1853</v>
      </c>
      <c r="S27" s="6">
        <f t="shared" si="3"/>
        <v>146.70087661372605</v>
      </c>
      <c r="U27" s="19">
        <f t="shared" si="4"/>
        <v>6332</v>
      </c>
      <c r="V27" s="6">
        <f t="shared" si="5"/>
        <v>147.20248432846213</v>
      </c>
      <c r="X27" s="7">
        <v>4479</v>
      </c>
      <c r="Y27" s="8">
        <v>147.41000366210938</v>
      </c>
      <c r="AA27" s="9">
        <v>4654</v>
      </c>
      <c r="AB27" s="10">
        <v>145.96000671386719</v>
      </c>
      <c r="AD27" s="7">
        <v>2484</v>
      </c>
      <c r="AE27" s="11">
        <v>145.88999938964844</v>
      </c>
      <c r="AG27" s="13">
        <f t="shared" si="6"/>
        <v>7138</v>
      </c>
      <c r="AH27" s="14">
        <f t="shared" si="7"/>
        <v>145.93564440042374</v>
      </c>
    </row>
    <row r="28" spans="1:34" x14ac:dyDescent="0.25">
      <c r="A28" s="1">
        <v>41756</v>
      </c>
      <c r="B28" s="3">
        <v>16</v>
      </c>
      <c r="C28" s="7">
        <v>2814</v>
      </c>
      <c r="D28" s="8">
        <v>235.5</v>
      </c>
      <c r="E28" s="4"/>
      <c r="F28" s="21">
        <v>1271</v>
      </c>
      <c r="G28" s="22">
        <v>235.69200000000001</v>
      </c>
      <c r="H28" s="4"/>
      <c r="I28" s="13">
        <f t="shared" si="0"/>
        <v>4085</v>
      </c>
      <c r="J28" s="14">
        <f t="shared" si="1"/>
        <v>235.55973855569155</v>
      </c>
      <c r="K28" s="4"/>
      <c r="L28" s="27">
        <v>1220</v>
      </c>
      <c r="M28" s="28">
        <v>146</v>
      </c>
      <c r="N28" s="34"/>
      <c r="O28" s="32">
        <v>550</v>
      </c>
      <c r="P28" s="33">
        <v>145</v>
      </c>
      <c r="Q28" s="4"/>
      <c r="R28" s="13">
        <f t="shared" si="2"/>
        <v>1770</v>
      </c>
      <c r="S28" s="6">
        <f t="shared" si="3"/>
        <v>145.68926553672316</v>
      </c>
      <c r="U28" s="19">
        <f t="shared" si="4"/>
        <v>7813</v>
      </c>
      <c r="V28" s="6">
        <f t="shared" si="5"/>
        <v>146.69532870794706</v>
      </c>
      <c r="X28" s="7">
        <v>6043</v>
      </c>
      <c r="Y28" s="8">
        <v>146.99000549316406</v>
      </c>
      <c r="AA28" s="9">
        <v>5124</v>
      </c>
      <c r="AB28" s="10">
        <v>145.83999633789063</v>
      </c>
      <c r="AD28" s="7">
        <v>2771</v>
      </c>
      <c r="AE28" s="11">
        <v>145.16000366210938</v>
      </c>
      <c r="AG28" s="13">
        <f t="shared" si="6"/>
        <v>7895</v>
      </c>
      <c r="AH28" s="14">
        <f t="shared" si="7"/>
        <v>145.60133139747393</v>
      </c>
    </row>
    <row r="29" spans="1:34" x14ac:dyDescent="0.25">
      <c r="A29" s="1">
        <v>41763</v>
      </c>
      <c r="B29" s="3">
        <v>17</v>
      </c>
      <c r="C29" s="7">
        <v>7169</v>
      </c>
      <c r="D29" s="8">
        <v>237.52999877929688</v>
      </c>
      <c r="E29" s="4"/>
      <c r="F29" s="21">
        <v>2749</v>
      </c>
      <c r="G29" s="22">
        <v>237.768</v>
      </c>
      <c r="H29" s="4"/>
      <c r="I29" s="13">
        <f t="shared" si="0"/>
        <v>9918</v>
      </c>
      <c r="J29" s="14">
        <f t="shared" si="1"/>
        <v>237.59596624811243</v>
      </c>
      <c r="K29" s="4"/>
      <c r="L29" s="27">
        <v>1299</v>
      </c>
      <c r="M29" s="28">
        <v>147.72999572753906</v>
      </c>
      <c r="N29" s="34"/>
      <c r="O29" s="32">
        <v>1061</v>
      </c>
      <c r="P29" s="33">
        <v>147</v>
      </c>
      <c r="Q29" s="4"/>
      <c r="R29" s="13">
        <f t="shared" si="2"/>
        <v>2360</v>
      </c>
      <c r="S29" s="6">
        <f t="shared" si="3"/>
        <v>147.40180697037002</v>
      </c>
      <c r="U29" s="19">
        <f t="shared" si="4"/>
        <v>9025</v>
      </c>
      <c r="V29" s="6">
        <f t="shared" si="5"/>
        <v>148.0577362550857</v>
      </c>
      <c r="X29" s="7">
        <v>6665</v>
      </c>
      <c r="Y29" s="8">
        <v>148.28999328613281</v>
      </c>
      <c r="AA29" s="9">
        <v>5600</v>
      </c>
      <c r="AB29" s="10">
        <v>146.19000244140625</v>
      </c>
      <c r="AD29" s="7">
        <v>691</v>
      </c>
      <c r="AE29" s="11">
        <v>145.58999633789063</v>
      </c>
      <c r="AG29" s="13">
        <f t="shared" si="6"/>
        <v>6291</v>
      </c>
      <c r="AH29" s="14">
        <f t="shared" si="7"/>
        <v>146.12409809908718</v>
      </c>
    </row>
    <row r="30" spans="1:34" x14ac:dyDescent="0.25">
      <c r="A30" s="1">
        <v>41770</v>
      </c>
      <c r="B30" s="3">
        <v>18</v>
      </c>
      <c r="C30" s="7">
        <v>4792</v>
      </c>
      <c r="D30" s="8">
        <v>235.60000610351563</v>
      </c>
      <c r="E30" s="4"/>
      <c r="F30" s="21">
        <v>2167</v>
      </c>
      <c r="G30" s="22">
        <v>237.017</v>
      </c>
      <c r="H30" s="4"/>
      <c r="I30" s="13">
        <f t="shared" si="0"/>
        <v>6959</v>
      </c>
      <c r="J30" s="14">
        <f t="shared" si="1"/>
        <v>236.041251364858</v>
      </c>
      <c r="K30" s="4"/>
      <c r="L30" s="27">
        <v>1036</v>
      </c>
      <c r="M30" s="28">
        <v>149.02999877929688</v>
      </c>
      <c r="N30" s="34"/>
      <c r="O30" s="32">
        <v>279</v>
      </c>
      <c r="P30" s="33">
        <v>149</v>
      </c>
      <c r="Q30" s="4"/>
      <c r="R30" s="13">
        <f t="shared" si="2"/>
        <v>1315</v>
      </c>
      <c r="S30" s="6">
        <f t="shared" si="3"/>
        <v>149.02363401927875</v>
      </c>
      <c r="U30" s="19">
        <f t="shared" si="4"/>
        <v>9722</v>
      </c>
      <c r="V30" s="6">
        <f t="shared" si="5"/>
        <v>148.968612958119</v>
      </c>
      <c r="X30" s="7">
        <v>8407</v>
      </c>
      <c r="Y30" s="8">
        <v>148.96000671386719</v>
      </c>
      <c r="AA30" s="9">
        <v>6278</v>
      </c>
      <c r="AB30" s="10">
        <v>146.21000671386719</v>
      </c>
      <c r="AD30" s="7">
        <v>1133</v>
      </c>
      <c r="AE30" s="11">
        <v>146</v>
      </c>
      <c r="AG30" s="13">
        <f t="shared" si="6"/>
        <v>7411</v>
      </c>
      <c r="AH30" s="14">
        <f t="shared" si="7"/>
        <v>146.17790070836031</v>
      </c>
    </row>
    <row r="31" spans="1:34" x14ac:dyDescent="0.25">
      <c r="A31" s="1">
        <v>41777</v>
      </c>
      <c r="B31" s="3">
        <v>19</v>
      </c>
      <c r="C31" s="7">
        <v>4549</v>
      </c>
      <c r="D31" s="8">
        <v>234.66999816894531</v>
      </c>
      <c r="E31" s="4"/>
      <c r="F31" s="21">
        <v>2829</v>
      </c>
      <c r="G31" s="22">
        <v>234.56</v>
      </c>
      <c r="H31" s="4"/>
      <c r="I31" s="13">
        <f t="shared" si="0"/>
        <v>7378</v>
      </c>
      <c r="J31" s="14">
        <f t="shared" si="1"/>
        <v>234.62782077399461</v>
      </c>
      <c r="K31" s="4"/>
      <c r="L31" s="27">
        <v>928</v>
      </c>
      <c r="M31" s="28">
        <v>146.41000366210938</v>
      </c>
      <c r="N31" s="34"/>
      <c r="O31" s="32">
        <v>39</v>
      </c>
      <c r="P31" s="33">
        <v>147</v>
      </c>
      <c r="Q31" s="4"/>
      <c r="R31" s="13">
        <f t="shared" si="2"/>
        <v>967</v>
      </c>
      <c r="S31" s="6">
        <f t="shared" si="3"/>
        <v>146.43379875743278</v>
      </c>
      <c r="U31" s="19">
        <f t="shared" si="4"/>
        <v>7044</v>
      </c>
      <c r="V31" s="6">
        <f t="shared" si="5"/>
        <v>146.81011410073623</v>
      </c>
      <c r="X31" s="7">
        <v>6077</v>
      </c>
      <c r="Y31" s="8">
        <v>146.8699951171875</v>
      </c>
      <c r="AA31" s="9">
        <v>4560</v>
      </c>
      <c r="AB31" s="10">
        <v>144.99000549316406</v>
      </c>
      <c r="AD31" s="7">
        <v>691</v>
      </c>
      <c r="AE31" s="11">
        <v>144.74000549316406</v>
      </c>
      <c r="AG31" s="13">
        <f t="shared" si="6"/>
        <v>5251</v>
      </c>
      <c r="AH31" s="14">
        <f t="shared" si="7"/>
        <v>144.95710699763941</v>
      </c>
    </row>
    <row r="32" spans="1:34" x14ac:dyDescent="0.25">
      <c r="A32" s="1">
        <v>41784</v>
      </c>
      <c r="B32" s="3">
        <v>20</v>
      </c>
      <c r="C32" s="7">
        <v>3920</v>
      </c>
      <c r="D32" s="8">
        <v>232.63999938964844</v>
      </c>
      <c r="E32" s="4"/>
      <c r="F32" s="21">
        <v>2656</v>
      </c>
      <c r="G32" s="22">
        <v>231.411</v>
      </c>
      <c r="H32" s="4"/>
      <c r="I32" s="13">
        <f t="shared" si="0"/>
        <v>6576</v>
      </c>
      <c r="J32" s="14">
        <f t="shared" si="1"/>
        <v>232.14361520794128</v>
      </c>
      <c r="K32" s="4"/>
      <c r="L32" s="27">
        <v>1309</v>
      </c>
      <c r="M32" s="28">
        <v>144.52999877929688</v>
      </c>
      <c r="N32" s="34"/>
      <c r="O32" s="32">
        <v>157</v>
      </c>
      <c r="P32" s="33">
        <v>144</v>
      </c>
      <c r="Q32" s="4"/>
      <c r="R32" s="13">
        <f t="shared" si="2"/>
        <v>1466</v>
      </c>
      <c r="S32" s="6">
        <f t="shared" si="3"/>
        <v>144.47323901916755</v>
      </c>
      <c r="U32" s="19">
        <f t="shared" si="4"/>
        <v>14472</v>
      </c>
      <c r="V32" s="6">
        <f t="shared" si="5"/>
        <v>145.02751940109903</v>
      </c>
      <c r="X32" s="7">
        <v>13006</v>
      </c>
      <c r="Y32" s="8">
        <v>145.08999633789063</v>
      </c>
      <c r="AA32" s="9">
        <v>13769</v>
      </c>
      <c r="AB32" s="10">
        <v>143.57000732421875</v>
      </c>
      <c r="AD32" s="7">
        <v>1636</v>
      </c>
      <c r="AE32" s="11">
        <v>143.30999755859375</v>
      </c>
      <c r="AG32" s="13">
        <f t="shared" si="6"/>
        <v>15405</v>
      </c>
      <c r="AH32" s="14">
        <f t="shared" si="7"/>
        <v>143.54239447277035</v>
      </c>
    </row>
    <row r="33" spans="1:34" x14ac:dyDescent="0.25">
      <c r="A33" s="1">
        <v>41791</v>
      </c>
      <c r="B33" s="3">
        <v>21</v>
      </c>
      <c r="C33" s="7">
        <v>4904</v>
      </c>
      <c r="D33" s="8">
        <v>230.27000427246094</v>
      </c>
      <c r="E33" s="4"/>
      <c r="F33" s="21">
        <v>2182</v>
      </c>
      <c r="G33" s="22">
        <v>231.506</v>
      </c>
      <c r="H33" s="4"/>
      <c r="I33" s="13">
        <f t="shared" si="0"/>
        <v>7086</v>
      </c>
      <c r="J33" s="14">
        <f t="shared" si="1"/>
        <v>230.65060583575337</v>
      </c>
      <c r="K33" s="4"/>
      <c r="L33" s="27">
        <v>2288</v>
      </c>
      <c r="M33" s="28">
        <v>144.91000366210938</v>
      </c>
      <c r="N33" s="34"/>
      <c r="O33" s="32">
        <v>1185</v>
      </c>
      <c r="P33" s="33">
        <v>145</v>
      </c>
      <c r="Q33" s="4"/>
      <c r="R33" s="13">
        <f t="shared" si="2"/>
        <v>3473</v>
      </c>
      <c r="S33" s="6">
        <f t="shared" si="3"/>
        <v>144.94071073392061</v>
      </c>
      <c r="U33" s="19">
        <f t="shared" si="4"/>
        <v>30594</v>
      </c>
      <c r="V33" s="6">
        <f t="shared" si="5"/>
        <v>144.62980908213498</v>
      </c>
      <c r="X33" s="7">
        <v>27121</v>
      </c>
      <c r="Y33" s="8">
        <v>144.58999633789063</v>
      </c>
      <c r="AA33" s="9">
        <v>6838</v>
      </c>
      <c r="AB33" s="10">
        <v>143.08999633789063</v>
      </c>
      <c r="AD33" s="7">
        <v>2821</v>
      </c>
      <c r="AE33" s="11">
        <v>143.17999267578125</v>
      </c>
      <c r="AG33" s="13">
        <f t="shared" si="6"/>
        <v>9659</v>
      </c>
      <c r="AH33" s="14">
        <f t="shared" si="7"/>
        <v>143.11628059808211</v>
      </c>
    </row>
    <row r="34" spans="1:34" x14ac:dyDescent="0.25">
      <c r="A34" s="1">
        <v>41798</v>
      </c>
      <c r="B34" s="3">
        <v>22</v>
      </c>
      <c r="C34" s="7">
        <v>4429</v>
      </c>
      <c r="D34" s="8">
        <v>231.58999633789063</v>
      </c>
      <c r="E34" s="4"/>
      <c r="F34" s="21">
        <v>1908</v>
      </c>
      <c r="G34" s="22">
        <v>232.41</v>
      </c>
      <c r="H34" s="4"/>
      <c r="I34" s="13">
        <f t="shared" si="0"/>
        <v>6337</v>
      </c>
      <c r="J34" s="14">
        <f t="shared" si="1"/>
        <v>231.83689029201793</v>
      </c>
      <c r="K34" s="4"/>
      <c r="L34" s="27">
        <v>1994</v>
      </c>
      <c r="M34" s="28">
        <v>146.80999755859375</v>
      </c>
      <c r="N34" s="34"/>
      <c r="O34" s="32">
        <v>326</v>
      </c>
      <c r="P34" s="33">
        <v>146.5</v>
      </c>
      <c r="Q34" s="4"/>
      <c r="R34" s="13">
        <f t="shared" si="2"/>
        <v>2320</v>
      </c>
      <c r="S34" s="6">
        <f t="shared" si="3"/>
        <v>146.76643755682585</v>
      </c>
      <c r="U34" s="19">
        <f t="shared" si="4"/>
        <v>20029</v>
      </c>
      <c r="V34" s="6">
        <f t="shared" si="5"/>
        <v>145.93847109481169</v>
      </c>
      <c r="X34" s="7">
        <v>17709</v>
      </c>
      <c r="Y34" s="8">
        <v>145.83000183105469</v>
      </c>
      <c r="AA34" s="9">
        <v>5746</v>
      </c>
      <c r="AB34" s="10">
        <v>145.1199951171875</v>
      </c>
      <c r="AD34" s="7">
        <v>1182</v>
      </c>
      <c r="AE34" s="11">
        <v>145.30999755859375</v>
      </c>
      <c r="AG34" s="13">
        <f t="shared" si="6"/>
        <v>6928</v>
      </c>
      <c r="AH34" s="14">
        <f t="shared" si="7"/>
        <v>145.15241181547592</v>
      </c>
    </row>
    <row r="35" spans="1:34" x14ac:dyDescent="0.25">
      <c r="A35" s="1">
        <v>41805</v>
      </c>
      <c r="B35" s="3">
        <v>23</v>
      </c>
      <c r="C35" s="7">
        <v>4914</v>
      </c>
      <c r="D35" s="8">
        <v>235.57000732421875</v>
      </c>
      <c r="E35" s="4"/>
      <c r="F35" s="21">
        <v>2018</v>
      </c>
      <c r="G35" s="22">
        <v>236.15600000000001</v>
      </c>
      <c r="H35" s="4"/>
      <c r="I35" s="13">
        <f t="shared" si="0"/>
        <v>6932</v>
      </c>
      <c r="J35" s="14">
        <f t="shared" si="1"/>
        <v>235.74059780600274</v>
      </c>
      <c r="K35" s="4"/>
      <c r="L35" s="27">
        <v>2222</v>
      </c>
      <c r="M35" s="28">
        <v>150</v>
      </c>
      <c r="N35" s="34"/>
      <c r="O35" s="32">
        <v>254</v>
      </c>
      <c r="P35" s="33">
        <v>150</v>
      </c>
      <c r="Q35" s="4"/>
      <c r="R35" s="13">
        <f t="shared" si="2"/>
        <v>2476</v>
      </c>
      <c r="S35" s="6">
        <f t="shared" si="3"/>
        <v>150</v>
      </c>
      <c r="U35" s="19">
        <f t="shared" si="4"/>
        <v>21394</v>
      </c>
      <c r="V35" s="6">
        <f t="shared" si="5"/>
        <v>150.01768911033074</v>
      </c>
      <c r="X35" s="7">
        <v>18918</v>
      </c>
      <c r="Y35" s="8">
        <v>150.02000427246094</v>
      </c>
      <c r="AA35" s="9">
        <v>6242</v>
      </c>
      <c r="AB35" s="10">
        <v>147.97999572753906</v>
      </c>
      <c r="AD35" s="7">
        <v>484</v>
      </c>
      <c r="AE35" s="11">
        <v>147.41000366210938</v>
      </c>
      <c r="AG35" s="13">
        <f t="shared" si="6"/>
        <v>6726</v>
      </c>
      <c r="AH35" s="14">
        <f t="shared" si="7"/>
        <v>147.9389793493547</v>
      </c>
    </row>
    <row r="36" spans="1:34" x14ac:dyDescent="0.25">
      <c r="A36" s="1">
        <v>41812</v>
      </c>
      <c r="B36" s="3">
        <v>24</v>
      </c>
      <c r="C36" s="7">
        <v>3836</v>
      </c>
      <c r="D36" s="8">
        <v>237.36000061035156</v>
      </c>
      <c r="E36" s="4"/>
      <c r="F36" s="21">
        <v>1510</v>
      </c>
      <c r="G36" s="22">
        <v>237.03800000000001</v>
      </c>
      <c r="H36" s="4"/>
      <c r="I36" s="13">
        <f t="shared" si="0"/>
        <v>5346</v>
      </c>
      <c r="J36" s="14">
        <f t="shared" si="1"/>
        <v>237.26905019478272</v>
      </c>
      <c r="K36" s="4"/>
      <c r="L36" s="27">
        <v>2121</v>
      </c>
      <c r="M36" s="28">
        <v>149.66999816894531</v>
      </c>
      <c r="N36" s="34"/>
      <c r="O36" s="32">
        <v>1257</v>
      </c>
      <c r="P36" s="33">
        <v>149.845</v>
      </c>
      <c r="Q36" s="4"/>
      <c r="R36" s="13">
        <f t="shared" si="2"/>
        <v>3378</v>
      </c>
      <c r="S36" s="6">
        <f t="shared" si="3"/>
        <v>149.73511874373389</v>
      </c>
      <c r="U36" s="19">
        <f t="shared" si="4"/>
        <v>21768</v>
      </c>
      <c r="V36" s="6">
        <f t="shared" si="5"/>
        <v>148.86908556524946</v>
      </c>
      <c r="X36" s="7">
        <v>18390</v>
      </c>
      <c r="Y36" s="8">
        <v>148.71000671386719</v>
      </c>
      <c r="AA36" s="9">
        <v>4777</v>
      </c>
      <c r="AB36" s="10">
        <v>149.80000305175781</v>
      </c>
      <c r="AD36" s="7">
        <v>1688</v>
      </c>
      <c r="AE36" s="11">
        <v>149.88999938964844</v>
      </c>
      <c r="AG36" s="13">
        <f t="shared" si="6"/>
        <v>6465</v>
      </c>
      <c r="AH36" s="14">
        <f t="shared" si="7"/>
        <v>149.82350093549476</v>
      </c>
    </row>
    <row r="37" spans="1:34" x14ac:dyDescent="0.25">
      <c r="A37" s="1">
        <v>41819</v>
      </c>
      <c r="B37" s="3">
        <v>25</v>
      </c>
      <c r="C37" s="7">
        <v>6075</v>
      </c>
      <c r="D37" s="8">
        <v>242.92999267578125</v>
      </c>
      <c r="E37" s="4"/>
      <c r="F37" s="21">
        <v>2998</v>
      </c>
      <c r="G37" s="22">
        <v>243.55099999999999</v>
      </c>
      <c r="H37" s="4"/>
      <c r="I37" s="13">
        <f t="shared" si="0"/>
        <v>9073</v>
      </c>
      <c r="J37" s="14">
        <f t="shared" si="1"/>
        <v>243.13519271523984</v>
      </c>
      <c r="K37" s="4"/>
      <c r="L37" s="27">
        <v>1945</v>
      </c>
      <c r="M37" s="28">
        <v>155.8800048828125</v>
      </c>
      <c r="N37" s="34"/>
      <c r="O37" s="32">
        <v>1187</v>
      </c>
      <c r="P37" s="33">
        <v>155.797</v>
      </c>
      <c r="Q37" s="4"/>
      <c r="R37" s="13">
        <f t="shared" si="2"/>
        <v>3132</v>
      </c>
      <c r="S37" s="6">
        <f t="shared" si="3"/>
        <v>155.84854677428808</v>
      </c>
      <c r="U37" s="19">
        <f t="shared" si="4"/>
        <v>13380</v>
      </c>
      <c r="V37" s="6">
        <f t="shared" si="5"/>
        <v>155.09905519118144</v>
      </c>
      <c r="X37" s="7">
        <v>10248</v>
      </c>
      <c r="Y37" s="8">
        <v>154.8699951171875</v>
      </c>
      <c r="AA37" s="9">
        <v>5497</v>
      </c>
      <c r="AB37" s="10">
        <v>154.38999938964844</v>
      </c>
      <c r="AD37" s="7">
        <v>778</v>
      </c>
      <c r="AE37" s="11">
        <v>154.14999389648438</v>
      </c>
      <c r="AG37" s="13">
        <f t="shared" si="6"/>
        <v>6275</v>
      </c>
      <c r="AH37" s="14">
        <f t="shared" si="7"/>
        <v>154.36024253328483</v>
      </c>
    </row>
    <row r="38" spans="1:34" x14ac:dyDescent="0.25">
      <c r="A38" s="1">
        <v>41826</v>
      </c>
      <c r="B38" s="3">
        <v>26</v>
      </c>
      <c r="C38" s="7">
        <v>4642</v>
      </c>
      <c r="D38" s="8">
        <v>248.66000366210938</v>
      </c>
      <c r="E38" s="4"/>
      <c r="F38" s="21">
        <v>3224</v>
      </c>
      <c r="G38" s="22">
        <v>248.905</v>
      </c>
      <c r="H38" s="4"/>
      <c r="I38" s="13">
        <f t="shared" si="0"/>
        <v>7866</v>
      </c>
      <c r="J38" s="14">
        <f t="shared" si="1"/>
        <v>248.76041914562825</v>
      </c>
      <c r="K38" s="4"/>
      <c r="L38" s="27">
        <v>1507</v>
      </c>
      <c r="M38" s="28">
        <v>158.69999694824219</v>
      </c>
      <c r="N38" s="34"/>
      <c r="O38" s="32">
        <v>1618</v>
      </c>
      <c r="P38" s="33">
        <v>158.744</v>
      </c>
      <c r="Q38" s="4"/>
      <c r="R38" s="13">
        <f t="shared" si="2"/>
        <v>3125</v>
      </c>
      <c r="S38" s="6">
        <f t="shared" si="3"/>
        <v>158.72277996832031</v>
      </c>
      <c r="U38" s="19">
        <f t="shared" si="4"/>
        <v>15574</v>
      </c>
      <c r="V38" s="6">
        <f t="shared" si="5"/>
        <v>158.31289719930226</v>
      </c>
      <c r="X38" s="7">
        <v>12449</v>
      </c>
      <c r="Y38" s="8">
        <v>158.21000671386719</v>
      </c>
      <c r="AA38" s="9">
        <v>4752</v>
      </c>
      <c r="AB38" s="10">
        <v>157.85000610351563</v>
      </c>
      <c r="AD38" s="7">
        <v>545</v>
      </c>
      <c r="AE38" s="11">
        <v>158</v>
      </c>
      <c r="AG38" s="13">
        <f t="shared" si="6"/>
        <v>5297</v>
      </c>
      <c r="AH38" s="14">
        <f t="shared" si="7"/>
        <v>157.86543873964627</v>
      </c>
    </row>
    <row r="39" spans="1:34" x14ac:dyDescent="0.25">
      <c r="A39" s="1">
        <v>41833</v>
      </c>
      <c r="B39" s="3">
        <v>27</v>
      </c>
      <c r="C39" s="7">
        <v>6359</v>
      </c>
      <c r="D39" s="8">
        <v>247.02999877929688</v>
      </c>
      <c r="E39" s="4"/>
      <c r="F39" s="21">
        <v>2366</v>
      </c>
      <c r="G39" s="22">
        <v>246.94499999999999</v>
      </c>
      <c r="H39" s="4"/>
      <c r="I39" s="13">
        <f t="shared" si="0"/>
        <v>8725</v>
      </c>
      <c r="J39" s="14">
        <f t="shared" si="1"/>
        <v>247.00694925358727</v>
      </c>
      <c r="K39" s="4"/>
      <c r="L39" s="27">
        <v>3133</v>
      </c>
      <c r="M39" s="28">
        <v>156.30999755859375</v>
      </c>
      <c r="N39" s="34"/>
      <c r="O39" s="32">
        <v>322</v>
      </c>
      <c r="P39" s="33">
        <v>156.5</v>
      </c>
      <c r="Q39" s="4"/>
      <c r="R39" s="13">
        <f t="shared" si="2"/>
        <v>3455</v>
      </c>
      <c r="S39" s="6">
        <f t="shared" si="3"/>
        <v>156.327705456172</v>
      </c>
      <c r="U39" s="19">
        <f t="shared" si="4"/>
        <v>19808</v>
      </c>
      <c r="V39" s="6">
        <f t="shared" si="5"/>
        <v>155.97459726071705</v>
      </c>
      <c r="X39" s="7">
        <v>16353</v>
      </c>
      <c r="Y39" s="8">
        <v>155.89999389648438</v>
      </c>
      <c r="AA39" s="9">
        <v>5786</v>
      </c>
      <c r="AB39" s="10">
        <v>155.83999633789063</v>
      </c>
      <c r="AD39" s="7">
        <v>1420</v>
      </c>
      <c r="AE39" s="11">
        <v>155.33999633789063</v>
      </c>
      <c r="AG39" s="13">
        <f t="shared" si="6"/>
        <v>7206</v>
      </c>
      <c r="AH39" s="14">
        <f t="shared" si="7"/>
        <v>155.74146733428253</v>
      </c>
    </row>
    <row r="40" spans="1:34" x14ac:dyDescent="0.25">
      <c r="A40" s="1">
        <v>41840</v>
      </c>
      <c r="B40" s="3">
        <v>28</v>
      </c>
      <c r="C40" s="7">
        <v>5263</v>
      </c>
      <c r="D40" s="8">
        <v>246.46000671386719</v>
      </c>
      <c r="E40" s="4"/>
      <c r="F40" s="21">
        <v>2436</v>
      </c>
      <c r="G40" s="22">
        <v>245.53700000000001</v>
      </c>
      <c r="H40" s="4"/>
      <c r="I40" s="13">
        <f t="shared" si="0"/>
        <v>7699</v>
      </c>
      <c r="J40" s="14">
        <f t="shared" si="1"/>
        <v>246.1679630257284</v>
      </c>
      <c r="K40" s="4"/>
      <c r="L40" s="27">
        <v>3269</v>
      </c>
      <c r="M40" s="28">
        <v>156.91999816894531</v>
      </c>
      <c r="N40" s="34"/>
      <c r="O40" s="32">
        <v>426</v>
      </c>
      <c r="P40" s="33">
        <v>157.435</v>
      </c>
      <c r="Q40" s="4"/>
      <c r="R40" s="13">
        <f t="shared" si="2"/>
        <v>3695</v>
      </c>
      <c r="S40" s="6">
        <f t="shared" si="3"/>
        <v>156.97937321090183</v>
      </c>
      <c r="U40" s="19">
        <f t="shared" si="4"/>
        <v>22070</v>
      </c>
      <c r="V40" s="6">
        <f t="shared" si="5"/>
        <v>156.35545788435942</v>
      </c>
      <c r="X40" s="7">
        <v>18375</v>
      </c>
      <c r="Y40" s="8">
        <v>156.22999572753906</v>
      </c>
      <c r="AA40" s="9">
        <v>10871</v>
      </c>
      <c r="AB40" s="10">
        <v>155.6199951171875</v>
      </c>
      <c r="AD40" s="7">
        <v>362</v>
      </c>
      <c r="AE40" s="11">
        <v>155</v>
      </c>
      <c r="AG40" s="13">
        <f t="shared" si="6"/>
        <v>11233</v>
      </c>
      <c r="AH40" s="14">
        <f t="shared" si="7"/>
        <v>155.60001485969423</v>
      </c>
    </row>
    <row r="41" spans="1:34" x14ac:dyDescent="0.25">
      <c r="A41" s="1">
        <v>41847</v>
      </c>
      <c r="B41" s="3">
        <v>29</v>
      </c>
      <c r="C41" s="7">
        <v>6396</v>
      </c>
      <c r="D41" s="8">
        <v>255.63999938964844</v>
      </c>
      <c r="E41" s="4"/>
      <c r="F41" s="21">
        <v>2041</v>
      </c>
      <c r="G41" s="22">
        <v>254.63499999999999</v>
      </c>
      <c r="H41" s="4"/>
      <c r="I41" s="13">
        <f t="shared" si="0"/>
        <v>8437</v>
      </c>
      <c r="J41" s="14">
        <f t="shared" si="1"/>
        <v>255.39687935239914</v>
      </c>
      <c r="K41" s="4"/>
      <c r="L41" s="27">
        <v>2239</v>
      </c>
      <c r="M41" s="28">
        <v>165.1199951171875</v>
      </c>
      <c r="N41" s="34"/>
      <c r="O41" s="32">
        <v>118</v>
      </c>
      <c r="P41" s="33">
        <v>166</v>
      </c>
      <c r="Q41" s="4"/>
      <c r="R41" s="13">
        <f t="shared" si="2"/>
        <v>2357</v>
      </c>
      <c r="S41" s="6">
        <f t="shared" si="3"/>
        <v>165.164051365033</v>
      </c>
      <c r="U41" s="19">
        <f t="shared" si="4"/>
        <v>22899</v>
      </c>
      <c r="V41" s="6">
        <f t="shared" si="5"/>
        <v>164.29922731901715</v>
      </c>
      <c r="X41" s="7">
        <v>20542</v>
      </c>
      <c r="Y41" s="8">
        <v>164.19999694824219</v>
      </c>
      <c r="AA41" s="9">
        <v>4949</v>
      </c>
      <c r="AB41" s="10">
        <v>163.77000427246094</v>
      </c>
      <c r="AD41" s="7">
        <v>431</v>
      </c>
      <c r="AE41" s="11">
        <v>162.72000122070313</v>
      </c>
      <c r="AG41" s="13">
        <f t="shared" si="6"/>
        <v>5380</v>
      </c>
      <c r="AH41" s="14">
        <f t="shared" si="7"/>
        <v>163.68588692760821</v>
      </c>
    </row>
    <row r="42" spans="1:34" x14ac:dyDescent="0.25">
      <c r="A42" s="1">
        <v>41854</v>
      </c>
      <c r="B42" s="3">
        <v>30</v>
      </c>
      <c r="C42" s="7">
        <v>4482</v>
      </c>
      <c r="D42" s="8">
        <v>255.17999267578125</v>
      </c>
      <c r="E42" s="4"/>
      <c r="F42" s="21">
        <v>1852</v>
      </c>
      <c r="G42" s="22">
        <v>256.416</v>
      </c>
      <c r="H42" s="4"/>
      <c r="I42" s="13">
        <f t="shared" si="0"/>
        <v>6334</v>
      </c>
      <c r="J42" s="14">
        <f t="shared" si="1"/>
        <v>255.54138919685059</v>
      </c>
      <c r="K42" s="4"/>
      <c r="L42" s="27">
        <v>1974</v>
      </c>
      <c r="M42" s="28">
        <v>164.03999328613281</v>
      </c>
      <c r="N42" s="34"/>
      <c r="O42" s="32">
        <v>200</v>
      </c>
      <c r="P42" s="33">
        <v>164</v>
      </c>
      <c r="Q42" s="4"/>
      <c r="R42" s="13">
        <f t="shared" si="2"/>
        <v>2174</v>
      </c>
      <c r="S42" s="6">
        <f t="shared" si="3"/>
        <v>164.03631405097801</v>
      </c>
      <c r="U42" s="19">
        <f t="shared" si="4"/>
        <v>16537</v>
      </c>
      <c r="V42" s="6">
        <f t="shared" si="5"/>
        <v>163.22309574962938</v>
      </c>
      <c r="X42" s="7">
        <v>14363</v>
      </c>
      <c r="Y42" s="8">
        <v>163.10000610351563</v>
      </c>
      <c r="AA42" s="9">
        <v>3306</v>
      </c>
      <c r="AB42" s="10">
        <v>162.97000122070313</v>
      </c>
      <c r="AD42" s="7">
        <v>958</v>
      </c>
      <c r="AE42" s="11">
        <v>162.22999572753906</v>
      </c>
      <c r="AG42" s="13">
        <f t="shared" si="6"/>
        <v>4264</v>
      </c>
      <c r="AH42" s="14">
        <f t="shared" si="7"/>
        <v>162.80374295089752</v>
      </c>
    </row>
    <row r="43" spans="1:34" x14ac:dyDescent="0.25">
      <c r="A43" s="1">
        <v>41861</v>
      </c>
      <c r="B43" s="3">
        <v>31</v>
      </c>
      <c r="C43" s="7">
        <v>6328</v>
      </c>
      <c r="D43" s="8">
        <v>250.38999938964844</v>
      </c>
      <c r="E43" s="4"/>
      <c r="F43" s="21">
        <v>2399</v>
      </c>
      <c r="G43" s="22">
        <v>251.749</v>
      </c>
      <c r="H43" s="4"/>
      <c r="I43" s="13">
        <f t="shared" si="0"/>
        <v>8727</v>
      </c>
      <c r="J43" s="14">
        <f t="shared" si="1"/>
        <v>250.76358051308526</v>
      </c>
      <c r="K43" s="4"/>
      <c r="L43" s="27">
        <v>1511</v>
      </c>
      <c r="M43" s="28">
        <v>159.94999694824219</v>
      </c>
      <c r="N43" s="34"/>
      <c r="O43" s="32">
        <v>89</v>
      </c>
      <c r="P43" s="33">
        <v>160</v>
      </c>
      <c r="Q43" s="4"/>
      <c r="R43" s="13">
        <f t="shared" si="2"/>
        <v>1600</v>
      </c>
      <c r="S43" s="6">
        <f t="shared" si="3"/>
        <v>159.95277836799622</v>
      </c>
      <c r="U43" s="19">
        <f t="shared" si="4"/>
        <v>15999</v>
      </c>
      <c r="V43" s="6">
        <f t="shared" si="5"/>
        <v>160.51727556435716</v>
      </c>
      <c r="X43" s="7">
        <v>14399</v>
      </c>
      <c r="Y43" s="8">
        <v>160.58000183105469</v>
      </c>
      <c r="AA43" s="9">
        <v>4280</v>
      </c>
      <c r="AB43" s="10">
        <v>159.88999938964844</v>
      </c>
      <c r="AD43" s="7">
        <v>2528</v>
      </c>
      <c r="AE43" s="8">
        <v>159.55000305175781</v>
      </c>
      <c r="AG43" s="13">
        <f t="shared" si="6"/>
        <v>6808</v>
      </c>
      <c r="AH43" s="14">
        <f t="shared" si="7"/>
        <v>159.76374928063146</v>
      </c>
    </row>
    <row r="44" spans="1:34" x14ac:dyDescent="0.25">
      <c r="A44" s="1">
        <v>41868</v>
      </c>
      <c r="B44" s="3">
        <v>32</v>
      </c>
      <c r="C44" s="7">
        <v>6500</v>
      </c>
      <c r="D44" s="8">
        <v>241.55000305175781</v>
      </c>
      <c r="E44" s="4"/>
      <c r="F44" s="21">
        <v>1995</v>
      </c>
      <c r="G44" s="22">
        <v>244.34899999999999</v>
      </c>
      <c r="H44" s="4"/>
      <c r="I44" s="13">
        <f t="shared" si="0"/>
        <v>8495</v>
      </c>
      <c r="J44" s="14">
        <f t="shared" si="1"/>
        <v>242.20733076355805</v>
      </c>
      <c r="K44" s="4"/>
      <c r="L44" s="27">
        <v>819</v>
      </c>
      <c r="M44" s="28">
        <v>155.96000671386719</v>
      </c>
      <c r="N44" s="34"/>
      <c r="O44" s="32">
        <v>242</v>
      </c>
      <c r="P44" s="33">
        <v>157</v>
      </c>
      <c r="Q44" s="4"/>
      <c r="R44" s="13">
        <f t="shared" si="2"/>
        <v>1061</v>
      </c>
      <c r="S44" s="6">
        <f t="shared" si="3"/>
        <v>156.19721536159966</v>
      </c>
      <c r="U44" s="19">
        <f t="shared" si="4"/>
        <v>15160</v>
      </c>
      <c r="V44" s="6">
        <f t="shared" si="5"/>
        <v>155.00938652260007</v>
      </c>
      <c r="X44" s="7">
        <v>14099</v>
      </c>
      <c r="Y44" s="8">
        <v>154.91999816894531</v>
      </c>
      <c r="AA44" s="9">
        <v>7237</v>
      </c>
      <c r="AB44" s="10">
        <v>154.94999694824219</v>
      </c>
      <c r="AD44" s="7">
        <v>144</v>
      </c>
      <c r="AE44" s="8">
        <v>154.25999450683594</v>
      </c>
      <c r="AG44" s="13">
        <f t="shared" si="6"/>
        <v>7381</v>
      </c>
      <c r="AH44" s="14">
        <f t="shared" si="7"/>
        <v>154.93653531004105</v>
      </c>
    </row>
    <row r="45" spans="1:34" x14ac:dyDescent="0.25">
      <c r="A45" s="1">
        <v>41875</v>
      </c>
      <c r="B45" s="3">
        <v>33</v>
      </c>
      <c r="C45" s="7">
        <v>7760</v>
      </c>
      <c r="D45" s="8">
        <v>241.88999938964844</v>
      </c>
      <c r="E45" s="4"/>
      <c r="F45" s="21">
        <v>2885</v>
      </c>
      <c r="G45" s="22">
        <v>241.79599999999999</v>
      </c>
      <c r="H45" s="4"/>
      <c r="I45" s="13">
        <f t="shared" si="0"/>
        <v>10645</v>
      </c>
      <c r="J45" s="14">
        <f t="shared" si="1"/>
        <v>241.8645237448259</v>
      </c>
      <c r="K45" s="4"/>
      <c r="L45" s="27">
        <v>1239</v>
      </c>
      <c r="M45" s="28">
        <v>154.69999694824219</v>
      </c>
      <c r="N45" s="34"/>
      <c r="O45" s="32">
        <v>37</v>
      </c>
      <c r="P45" s="33">
        <v>153</v>
      </c>
      <c r="Q45" s="4"/>
      <c r="R45" s="13">
        <f t="shared" si="2"/>
        <v>1276</v>
      </c>
      <c r="S45" s="6">
        <f t="shared" si="3"/>
        <v>154.65070236588721</v>
      </c>
      <c r="U45" s="19">
        <f t="shared" si="4"/>
        <v>8003</v>
      </c>
      <c r="V45" s="6">
        <f t="shared" si="5"/>
        <v>153.73389976203077</v>
      </c>
      <c r="X45" s="7">
        <v>6727</v>
      </c>
      <c r="Y45" s="8">
        <v>153.55999755859375</v>
      </c>
      <c r="AA45" s="9">
        <v>5202</v>
      </c>
      <c r="AB45" s="10">
        <v>152.52999877929688</v>
      </c>
      <c r="AD45" s="7">
        <v>885</v>
      </c>
      <c r="AE45" s="8">
        <v>152</v>
      </c>
      <c r="AG45" s="13">
        <f t="shared" si="6"/>
        <v>6087</v>
      </c>
      <c r="AH45" s="14">
        <f t="shared" si="7"/>
        <v>152.45294129290329</v>
      </c>
    </row>
    <row r="46" spans="1:34" x14ac:dyDescent="0.25">
      <c r="A46" s="1">
        <v>41882</v>
      </c>
      <c r="B46" s="3">
        <v>34</v>
      </c>
      <c r="C46" s="7">
        <v>4625</v>
      </c>
      <c r="D46" s="8">
        <v>244.38999938964844</v>
      </c>
      <c r="E46" s="4"/>
      <c r="F46" s="21">
        <v>1714</v>
      </c>
      <c r="G46" s="22">
        <v>244.03700000000001</v>
      </c>
      <c r="H46" s="4"/>
      <c r="I46" s="13">
        <f t="shared" si="0"/>
        <v>6339</v>
      </c>
      <c r="J46" s="14">
        <f t="shared" si="1"/>
        <v>244.2945520077495</v>
      </c>
      <c r="K46" s="4"/>
      <c r="L46" s="27">
        <v>2173</v>
      </c>
      <c r="M46" s="28">
        <v>155.77000427246094</v>
      </c>
      <c r="N46" s="34"/>
      <c r="O46" s="32">
        <v>403</v>
      </c>
      <c r="P46" s="33">
        <v>158</v>
      </c>
      <c r="Q46" s="4"/>
      <c r="R46" s="13">
        <f t="shared" si="2"/>
        <v>2576</v>
      </c>
      <c r="S46" s="6">
        <f t="shared" si="3"/>
        <v>156.11887394567455</v>
      </c>
      <c r="U46" s="19">
        <f t="shared" si="4"/>
        <v>12325</v>
      </c>
      <c r="V46" s="6">
        <f t="shared" si="5"/>
        <v>156.1355840433055</v>
      </c>
      <c r="X46" s="7">
        <v>9749</v>
      </c>
      <c r="Y46" s="8">
        <v>156.13999938964844</v>
      </c>
      <c r="AA46" s="9">
        <v>2408</v>
      </c>
      <c r="AB46" s="10">
        <v>155.00999450683594</v>
      </c>
      <c r="AD46" s="7">
        <v>943</v>
      </c>
      <c r="AE46" s="8">
        <v>155.13999938964844</v>
      </c>
      <c r="AG46" s="13">
        <f t="shared" si="6"/>
        <v>3351</v>
      </c>
      <c r="AH46" s="14">
        <f t="shared" si="7"/>
        <v>155.04657899042058</v>
      </c>
    </row>
    <row r="47" spans="1:34" x14ac:dyDescent="0.25">
      <c r="A47" s="1">
        <v>41889</v>
      </c>
      <c r="B47" s="3">
        <v>35</v>
      </c>
      <c r="C47" s="7">
        <v>6645</v>
      </c>
      <c r="D47" s="8">
        <v>250.03999328613281</v>
      </c>
      <c r="E47" s="4"/>
      <c r="F47" s="21">
        <v>1791</v>
      </c>
      <c r="G47" s="22">
        <v>250.107</v>
      </c>
      <c r="H47" s="4"/>
      <c r="I47" s="13">
        <f t="shared" si="0"/>
        <v>8436</v>
      </c>
      <c r="J47" s="14">
        <f t="shared" si="1"/>
        <v>250.05421910696452</v>
      </c>
      <c r="K47" s="4"/>
      <c r="L47" s="27">
        <v>1187</v>
      </c>
      <c r="M47" s="28">
        <v>163.5</v>
      </c>
      <c r="N47" s="34"/>
      <c r="O47" s="32"/>
      <c r="P47" s="33"/>
      <c r="Q47" s="4"/>
      <c r="R47" s="13">
        <f t="shared" si="2"/>
        <v>1187</v>
      </c>
      <c r="S47" s="6">
        <f t="shared" si="3"/>
        <v>163.5</v>
      </c>
      <c r="U47" s="19">
        <f t="shared" si="4"/>
        <v>9952</v>
      </c>
      <c r="V47" s="6">
        <f t="shared" si="5"/>
        <v>162.36386744845717</v>
      </c>
      <c r="X47" s="7">
        <v>8765</v>
      </c>
      <c r="Y47" s="8">
        <v>162.21000671386719</v>
      </c>
      <c r="AA47" s="9">
        <v>4120</v>
      </c>
      <c r="AB47" s="10">
        <v>162.86000061035156</v>
      </c>
      <c r="AD47" s="7">
        <v>1083</v>
      </c>
      <c r="AE47" s="8">
        <v>162.19999694824219</v>
      </c>
      <c r="AG47" s="13">
        <f t="shared" si="6"/>
        <v>5203</v>
      </c>
      <c r="AH47" s="14">
        <f t="shared" si="7"/>
        <v>162.72262141256866</v>
      </c>
    </row>
    <row r="48" spans="1:34" x14ac:dyDescent="0.25">
      <c r="A48" s="1">
        <v>41896</v>
      </c>
      <c r="B48" s="3">
        <v>36</v>
      </c>
      <c r="C48" s="7">
        <v>4846</v>
      </c>
      <c r="D48" s="8">
        <v>249.07000732421875</v>
      </c>
      <c r="E48" s="4"/>
      <c r="F48" s="21">
        <v>1665</v>
      </c>
      <c r="G48" s="22">
        <v>248.97800000000001</v>
      </c>
      <c r="H48" s="4"/>
      <c r="I48" s="13">
        <f t="shared" si="0"/>
        <v>6511</v>
      </c>
      <c r="J48" s="14">
        <f t="shared" si="1"/>
        <v>249.04647911122166</v>
      </c>
      <c r="K48" s="4"/>
      <c r="L48" s="27">
        <v>1871</v>
      </c>
      <c r="M48" s="28">
        <v>162.85000610351563</v>
      </c>
      <c r="N48" s="34"/>
      <c r="O48" s="32">
        <v>1165</v>
      </c>
      <c r="P48" s="33">
        <v>162.93299999999999</v>
      </c>
      <c r="Q48" s="4"/>
      <c r="R48" s="13">
        <f t="shared" si="2"/>
        <v>3036</v>
      </c>
      <c r="S48" s="6">
        <f t="shared" si="3"/>
        <v>162.88185323441294</v>
      </c>
      <c r="U48" s="19">
        <f t="shared" si="4"/>
        <v>8852</v>
      </c>
      <c r="V48" s="6">
        <f t="shared" si="5"/>
        <v>161.8950988271707</v>
      </c>
      <c r="X48" s="7">
        <v>5816</v>
      </c>
      <c r="Y48" s="8">
        <v>161.3800048828125</v>
      </c>
      <c r="AA48" s="9">
        <v>8153</v>
      </c>
      <c r="AB48" s="10">
        <v>161.52999877929688</v>
      </c>
      <c r="AD48" s="7">
        <v>198</v>
      </c>
      <c r="AE48" s="8">
        <v>162</v>
      </c>
      <c r="AG48" s="13">
        <f t="shared" si="6"/>
        <v>8351</v>
      </c>
      <c r="AH48" s="14">
        <f t="shared" si="7"/>
        <v>161.5411423838591</v>
      </c>
    </row>
    <row r="49" spans="1:34" x14ac:dyDescent="0.25">
      <c r="A49" s="1">
        <v>41903</v>
      </c>
      <c r="B49" s="3">
        <v>37</v>
      </c>
      <c r="C49" s="7">
        <v>3734</v>
      </c>
      <c r="D49" s="8">
        <v>244.47999572753906</v>
      </c>
      <c r="E49" s="4"/>
      <c r="F49" s="21">
        <v>1374</v>
      </c>
      <c r="G49" s="22">
        <v>244.44800000000001</v>
      </c>
      <c r="H49" s="4"/>
      <c r="I49" s="13">
        <f t="shared" si="0"/>
        <v>5108</v>
      </c>
      <c r="J49" s="14">
        <f t="shared" si="1"/>
        <v>244.47138920255111</v>
      </c>
      <c r="K49" s="4"/>
      <c r="L49" s="27">
        <v>428</v>
      </c>
      <c r="M49" s="28">
        <v>159</v>
      </c>
      <c r="N49" s="34"/>
      <c r="O49" s="32"/>
      <c r="P49" s="33"/>
      <c r="Q49" s="4"/>
      <c r="R49" s="13">
        <f t="shared" si="2"/>
        <v>428</v>
      </c>
      <c r="S49" s="6">
        <f t="shared" si="3"/>
        <v>159</v>
      </c>
      <c r="U49" s="19">
        <f t="shared" si="4"/>
        <v>5714</v>
      </c>
      <c r="V49" s="6">
        <f t="shared" si="5"/>
        <v>157.06655221524505</v>
      </c>
      <c r="X49" s="7">
        <v>5286</v>
      </c>
      <c r="Y49" s="8">
        <v>156.91000366210938</v>
      </c>
      <c r="AA49" s="9">
        <v>2702</v>
      </c>
      <c r="AB49" s="10">
        <v>159</v>
      </c>
      <c r="AD49" s="7">
        <v>581</v>
      </c>
      <c r="AE49" s="8">
        <v>159</v>
      </c>
      <c r="AG49" s="13">
        <f t="shared" si="6"/>
        <v>3283</v>
      </c>
      <c r="AH49" s="14">
        <f t="shared" si="7"/>
        <v>159</v>
      </c>
    </row>
    <row r="50" spans="1:34" x14ac:dyDescent="0.25">
      <c r="A50" s="1">
        <v>41910</v>
      </c>
      <c r="B50" s="3">
        <v>38</v>
      </c>
      <c r="C50" s="7">
        <v>782</v>
      </c>
      <c r="D50" s="8">
        <v>243.60000610351563</v>
      </c>
      <c r="E50" s="4"/>
      <c r="F50" s="21">
        <v>2561</v>
      </c>
      <c r="G50" s="22">
        <v>246.21199999999999</v>
      </c>
      <c r="H50" s="4"/>
      <c r="I50" s="13">
        <f t="shared" si="0"/>
        <v>3343</v>
      </c>
      <c r="J50" s="14">
        <f t="shared" si="1"/>
        <v>245.60099813728664</v>
      </c>
      <c r="K50" s="4"/>
      <c r="L50" s="27">
        <v>978</v>
      </c>
      <c r="M50" s="28">
        <v>159</v>
      </c>
      <c r="N50" s="34"/>
      <c r="O50" s="32"/>
      <c r="P50" s="33"/>
      <c r="Q50" s="4"/>
      <c r="R50" s="13">
        <f t="shared" si="2"/>
        <v>978</v>
      </c>
      <c r="S50" s="6">
        <f t="shared" si="3"/>
        <v>159</v>
      </c>
      <c r="U50" s="19">
        <f t="shared" si="4"/>
        <v>5821</v>
      </c>
      <c r="V50" s="6">
        <f t="shared" si="5"/>
        <v>158.03489130122045</v>
      </c>
      <c r="X50" s="7">
        <v>4843</v>
      </c>
      <c r="Y50" s="8">
        <v>157.83999633789063</v>
      </c>
      <c r="AA50" s="9">
        <v>118</v>
      </c>
      <c r="AB50" s="10">
        <v>158</v>
      </c>
      <c r="AD50" s="7"/>
      <c r="AE50" s="12"/>
      <c r="AG50" s="13">
        <f t="shared" si="6"/>
        <v>118</v>
      </c>
      <c r="AH50" s="14">
        <f t="shared" si="7"/>
        <v>158</v>
      </c>
    </row>
    <row r="51" spans="1:34" x14ac:dyDescent="0.25">
      <c r="A51" s="1">
        <v>41917</v>
      </c>
      <c r="B51" s="3">
        <v>39</v>
      </c>
      <c r="C51" s="7">
        <v>6877</v>
      </c>
      <c r="D51" s="8">
        <v>251.80000305175781</v>
      </c>
      <c r="E51" s="4"/>
      <c r="F51" s="21">
        <v>1888</v>
      </c>
      <c r="G51" s="22">
        <v>250.78200000000001</v>
      </c>
      <c r="H51" s="4"/>
      <c r="I51" s="13">
        <f t="shared" si="0"/>
        <v>8765</v>
      </c>
      <c r="J51" s="14">
        <f t="shared" si="1"/>
        <v>251.58072298767127</v>
      </c>
      <c r="K51" s="4"/>
      <c r="L51" s="27">
        <v>1121</v>
      </c>
      <c r="M51" s="28">
        <v>162.08000183105469</v>
      </c>
      <c r="N51" s="34"/>
      <c r="O51" s="32"/>
      <c r="P51" s="33"/>
      <c r="Q51" s="4"/>
      <c r="R51" s="13">
        <f t="shared" si="2"/>
        <v>1121</v>
      </c>
      <c r="S51" s="6">
        <f t="shared" si="3"/>
        <v>162.08000183105469</v>
      </c>
      <c r="U51" s="19">
        <f t="shared" si="4"/>
        <v>8597</v>
      </c>
      <c r="V51" s="6">
        <f t="shared" si="5"/>
        <v>161.22779198354021</v>
      </c>
      <c r="X51" s="7">
        <v>7476</v>
      </c>
      <c r="Y51" s="8">
        <v>161.10000610351563</v>
      </c>
      <c r="AA51" s="9">
        <v>4585</v>
      </c>
      <c r="AB51" s="10">
        <v>161.16999816894531</v>
      </c>
      <c r="AD51" s="7">
        <v>633</v>
      </c>
      <c r="AE51" s="8">
        <v>162</v>
      </c>
      <c r="AG51" s="13">
        <f t="shared" si="6"/>
        <v>5218</v>
      </c>
      <c r="AH51" s="14">
        <f t="shared" si="7"/>
        <v>161.27068639413841</v>
      </c>
    </row>
    <row r="52" spans="1:34" x14ac:dyDescent="0.25">
      <c r="A52" s="1">
        <v>41924</v>
      </c>
      <c r="B52" s="3">
        <v>40</v>
      </c>
      <c r="C52" s="7">
        <v>6733</v>
      </c>
      <c r="D52" s="8">
        <v>257.79000854492188</v>
      </c>
      <c r="E52" s="4"/>
      <c r="F52" s="21">
        <v>3357</v>
      </c>
      <c r="G52" s="22">
        <v>257.65699999999998</v>
      </c>
      <c r="H52" s="4"/>
      <c r="I52" s="13">
        <f t="shared" si="0"/>
        <v>10090</v>
      </c>
      <c r="J52" s="14">
        <f t="shared" si="1"/>
        <v>257.74575585064008</v>
      </c>
      <c r="K52" s="4"/>
      <c r="L52" s="27">
        <v>826</v>
      </c>
      <c r="M52" s="28">
        <v>165</v>
      </c>
      <c r="N52" s="34"/>
      <c r="O52" s="32">
        <v>514</v>
      </c>
      <c r="P52" s="33">
        <v>165</v>
      </c>
      <c r="Q52" s="4"/>
      <c r="R52" s="13">
        <f t="shared" si="2"/>
        <v>1340</v>
      </c>
      <c r="S52" s="6">
        <f t="shared" si="3"/>
        <v>165</v>
      </c>
      <c r="U52" s="19">
        <f t="shared" si="4"/>
        <v>13099</v>
      </c>
      <c r="V52" s="6">
        <f t="shared" si="5"/>
        <v>164.46137325206197</v>
      </c>
      <c r="X52" s="7">
        <v>11759</v>
      </c>
      <c r="Y52" s="8">
        <v>164.39999389648438</v>
      </c>
      <c r="AA52" s="9">
        <v>5249</v>
      </c>
      <c r="AB52" s="10">
        <v>163.82000732421875</v>
      </c>
      <c r="AD52" s="7">
        <v>93</v>
      </c>
      <c r="AE52" s="8">
        <v>164</v>
      </c>
      <c r="AG52" s="13">
        <f t="shared" si="6"/>
        <v>5342</v>
      </c>
      <c r="AH52" s="14">
        <f t="shared" si="7"/>
        <v>163.82314085451594</v>
      </c>
    </row>
    <row r="53" spans="1:34" x14ac:dyDescent="0.25">
      <c r="A53" s="1">
        <v>41931</v>
      </c>
      <c r="B53" s="3">
        <v>41</v>
      </c>
      <c r="C53" s="7">
        <v>5457</v>
      </c>
      <c r="D53" s="8">
        <v>257.58999633789063</v>
      </c>
      <c r="E53" s="4"/>
      <c r="F53" s="21">
        <v>1669</v>
      </c>
      <c r="G53" s="22">
        <v>257.19400000000002</v>
      </c>
      <c r="H53" s="4"/>
      <c r="I53" s="13">
        <f t="shared" si="0"/>
        <v>7126</v>
      </c>
      <c r="J53" s="14">
        <f t="shared" si="1"/>
        <v>257.4972489497431</v>
      </c>
      <c r="K53" s="4"/>
      <c r="L53" s="27">
        <v>561</v>
      </c>
      <c r="M53" s="28">
        <v>164.66999816894531</v>
      </c>
      <c r="N53" s="34"/>
      <c r="O53" s="32">
        <v>78</v>
      </c>
      <c r="P53" s="33">
        <v>164.5</v>
      </c>
      <c r="Q53" s="4"/>
      <c r="R53" s="13">
        <f t="shared" si="2"/>
        <v>639</v>
      </c>
      <c r="S53" s="6">
        <f t="shared" si="3"/>
        <v>164.64924721874542</v>
      </c>
      <c r="U53" s="19">
        <f t="shared" si="4"/>
        <v>10083</v>
      </c>
      <c r="V53" s="6">
        <f t="shared" si="5"/>
        <v>163.94747707340838</v>
      </c>
      <c r="X53" s="7">
        <v>9444</v>
      </c>
      <c r="Y53" s="8">
        <v>163.89999389648438</v>
      </c>
      <c r="AA53" s="9">
        <v>4324</v>
      </c>
      <c r="AB53" s="10">
        <v>163.91000366210938</v>
      </c>
      <c r="AD53" s="7">
        <v>1319</v>
      </c>
      <c r="AE53" s="8">
        <v>164</v>
      </c>
      <c r="AG53" s="13">
        <f t="shared" si="6"/>
        <v>5643</v>
      </c>
      <c r="AH53" s="14">
        <f t="shared" si="7"/>
        <v>163.9310394887402</v>
      </c>
    </row>
    <row r="54" spans="1:34" x14ac:dyDescent="0.25">
      <c r="A54" s="1">
        <v>41938</v>
      </c>
      <c r="B54" s="3">
        <v>42</v>
      </c>
      <c r="C54" s="7">
        <v>4045</v>
      </c>
      <c r="D54" s="8">
        <v>263.97000122070313</v>
      </c>
      <c r="E54" s="4"/>
      <c r="F54" s="21">
        <v>2007</v>
      </c>
      <c r="G54" s="22">
        <v>264.39800000000002</v>
      </c>
      <c r="H54" s="4"/>
      <c r="I54" s="13">
        <f t="shared" si="0"/>
        <v>6052</v>
      </c>
      <c r="J54" s="14">
        <f t="shared" si="1"/>
        <v>264.11193670484869</v>
      </c>
      <c r="K54" s="4"/>
      <c r="L54" s="27">
        <v>339</v>
      </c>
      <c r="M54" s="28">
        <v>170</v>
      </c>
      <c r="N54" s="34"/>
      <c r="O54" s="32">
        <v>503</v>
      </c>
      <c r="P54" s="33">
        <v>168.15100000000001</v>
      </c>
      <c r="Q54" s="4"/>
      <c r="R54" s="13">
        <f t="shared" si="2"/>
        <v>842</v>
      </c>
      <c r="S54" s="6">
        <f t="shared" si="3"/>
        <v>168.89543111638955</v>
      </c>
      <c r="U54" s="19">
        <f t="shared" si="4"/>
        <v>6832</v>
      </c>
      <c r="V54" s="6">
        <f t="shared" si="5"/>
        <v>169.41672803045267</v>
      </c>
      <c r="X54" s="7">
        <v>5990</v>
      </c>
      <c r="Y54" s="8">
        <v>169.49000549316406</v>
      </c>
      <c r="AA54" s="9">
        <v>1389</v>
      </c>
      <c r="AB54" s="10">
        <v>169.69999694824219</v>
      </c>
      <c r="AD54" s="7">
        <v>612</v>
      </c>
      <c r="AE54" s="8">
        <v>170</v>
      </c>
      <c r="AG54" s="13">
        <f t="shared" si="6"/>
        <v>2001</v>
      </c>
      <c r="AH54" s="14">
        <f t="shared" si="7"/>
        <v>169.79175200455191</v>
      </c>
    </row>
    <row r="55" spans="1:34" x14ac:dyDescent="0.25">
      <c r="A55" s="1">
        <v>41945</v>
      </c>
      <c r="B55" s="3">
        <v>43</v>
      </c>
      <c r="C55" s="7">
        <v>1522</v>
      </c>
      <c r="D55" s="8">
        <v>264.32998657226563</v>
      </c>
      <c r="E55" s="4"/>
      <c r="F55" s="21">
        <v>1084</v>
      </c>
      <c r="G55" s="22">
        <v>264.13900000000001</v>
      </c>
      <c r="H55" s="4"/>
      <c r="I55" s="13">
        <f t="shared" si="0"/>
        <v>2606</v>
      </c>
      <c r="J55" s="14">
        <f t="shared" si="1"/>
        <v>264.25054319377909</v>
      </c>
      <c r="K55" s="4"/>
      <c r="L55" s="27">
        <v>515</v>
      </c>
      <c r="M55" s="28">
        <v>169.5</v>
      </c>
      <c r="N55" s="34"/>
      <c r="O55" s="32"/>
      <c r="P55" s="33"/>
      <c r="Q55" s="4"/>
      <c r="R55" s="17"/>
      <c r="S55" s="18"/>
      <c r="U55" s="19">
        <f t="shared" si="4"/>
        <v>3763</v>
      </c>
      <c r="V55" s="6">
        <f t="shared" si="5"/>
        <v>167.86866382737759</v>
      </c>
      <c r="X55" s="7">
        <v>3248</v>
      </c>
      <c r="Y55" s="8">
        <v>167.61000061035156</v>
      </c>
      <c r="AA55" s="9">
        <v>1536</v>
      </c>
      <c r="AB55" s="10">
        <v>167.69999694824219</v>
      </c>
      <c r="AD55" s="7">
        <v>150</v>
      </c>
      <c r="AE55" s="8">
        <v>168</v>
      </c>
      <c r="AG55" s="13">
        <f t="shared" si="6"/>
        <v>1686</v>
      </c>
      <c r="AH55" s="14">
        <f t="shared" si="7"/>
        <v>167.72668761120997</v>
      </c>
    </row>
    <row r="56" spans="1:34" x14ac:dyDescent="0.25">
      <c r="A56" s="1">
        <v>41952</v>
      </c>
      <c r="B56" s="3">
        <v>44</v>
      </c>
      <c r="C56" s="7">
        <v>4172</v>
      </c>
      <c r="D56" s="8">
        <v>261.760009765625</v>
      </c>
      <c r="E56" s="4"/>
      <c r="F56" s="21">
        <v>1912</v>
      </c>
      <c r="G56" s="22">
        <v>260.78500000000003</v>
      </c>
      <c r="H56" s="4"/>
      <c r="I56" s="13">
        <f t="shared" si="0"/>
        <v>6084</v>
      </c>
      <c r="J56" s="14">
        <f t="shared" si="1"/>
        <v>261.45359644020175</v>
      </c>
      <c r="K56" s="4"/>
      <c r="L56" s="27">
        <v>631</v>
      </c>
      <c r="M56" s="28">
        <v>167.21000671386719</v>
      </c>
      <c r="N56" s="34"/>
      <c r="O56" s="32">
        <v>91</v>
      </c>
      <c r="P56" s="33">
        <v>168</v>
      </c>
      <c r="Q56" s="4"/>
      <c r="R56" s="17"/>
      <c r="S56" s="18"/>
      <c r="U56" s="19">
        <f t="shared" si="4"/>
        <v>9619</v>
      </c>
      <c r="V56" s="6">
        <f t="shared" si="5"/>
        <v>167.14348348880685</v>
      </c>
      <c r="X56" s="7">
        <v>8897</v>
      </c>
      <c r="Y56" s="8">
        <v>167.1300048828125</v>
      </c>
      <c r="AA56" s="9">
        <v>3708</v>
      </c>
      <c r="AB56" s="10">
        <v>166.88999938964844</v>
      </c>
      <c r="AD56" s="7">
        <v>89</v>
      </c>
      <c r="AE56" s="8">
        <v>166.3699951171875</v>
      </c>
      <c r="AG56" s="13">
        <f t="shared" si="6"/>
        <v>3797</v>
      </c>
      <c r="AH56" s="14">
        <f t="shared" si="7"/>
        <v>166.87781071958022</v>
      </c>
    </row>
    <row r="57" spans="1:34" x14ac:dyDescent="0.25">
      <c r="A57" s="1">
        <v>41959</v>
      </c>
      <c r="B57" s="3">
        <v>45</v>
      </c>
      <c r="C57" s="7">
        <v>6713</v>
      </c>
      <c r="D57" s="8">
        <v>264.58999633789063</v>
      </c>
      <c r="E57" s="4"/>
      <c r="F57" s="21">
        <v>1671</v>
      </c>
      <c r="G57" s="22">
        <v>265.22899999999998</v>
      </c>
      <c r="H57" s="4"/>
      <c r="I57" s="13">
        <f t="shared" si="0"/>
        <v>8384</v>
      </c>
      <c r="J57" s="14">
        <f t="shared" si="1"/>
        <v>264.71735501148135</v>
      </c>
      <c r="K57" s="4"/>
      <c r="L57" s="27">
        <v>312</v>
      </c>
      <c r="M57" s="28">
        <v>171.22999572753906</v>
      </c>
      <c r="N57" s="34"/>
      <c r="O57" s="32">
        <v>84</v>
      </c>
      <c r="P57" s="33">
        <v>170</v>
      </c>
      <c r="Q57" s="4"/>
      <c r="R57" s="17"/>
      <c r="S57" s="18"/>
      <c r="U57" s="19">
        <f t="shared" si="4"/>
        <v>8244</v>
      </c>
      <c r="V57" s="6">
        <f t="shared" si="5"/>
        <v>170.48446037814432</v>
      </c>
      <c r="X57" s="7">
        <v>7848</v>
      </c>
      <c r="Y57" s="8">
        <v>170.46000671386719</v>
      </c>
      <c r="AA57" s="9">
        <v>1990</v>
      </c>
      <c r="AB57" s="10">
        <v>171.61000061035156</v>
      </c>
      <c r="AD57" s="7">
        <v>122</v>
      </c>
      <c r="AE57" s="8">
        <v>168</v>
      </c>
      <c r="AG57" s="13">
        <f t="shared" si="6"/>
        <v>2112</v>
      </c>
      <c r="AH57" s="14">
        <f t="shared" si="7"/>
        <v>171.4014683781248</v>
      </c>
    </row>
    <row r="58" spans="1:34" x14ac:dyDescent="0.25">
      <c r="A58" s="1">
        <v>41966</v>
      </c>
      <c r="B58" s="3">
        <v>46</v>
      </c>
      <c r="C58" s="7">
        <v>2879</v>
      </c>
      <c r="D58" s="8">
        <v>268.07998657226563</v>
      </c>
      <c r="E58" s="4"/>
      <c r="F58" s="21">
        <v>1588</v>
      </c>
      <c r="G58" s="22">
        <v>266.77800000000002</v>
      </c>
      <c r="H58" s="4"/>
      <c r="I58" s="13">
        <f t="shared" si="0"/>
        <v>4467</v>
      </c>
      <c r="J58" s="14">
        <f t="shared" si="1"/>
        <v>267.61713573797914</v>
      </c>
      <c r="K58" s="4"/>
      <c r="L58" s="27">
        <v>569</v>
      </c>
      <c r="M58" s="28">
        <v>173.27000427246094</v>
      </c>
      <c r="N58" s="34"/>
      <c r="O58" s="32"/>
      <c r="P58" s="33"/>
      <c r="Q58" s="4"/>
      <c r="R58" s="17"/>
      <c r="S58" s="18"/>
      <c r="U58" s="19">
        <f t="shared" si="4"/>
        <v>7776</v>
      </c>
      <c r="V58" s="6">
        <f t="shared" si="5"/>
        <v>172.14853843053183</v>
      </c>
      <c r="X58" s="7">
        <v>7207</v>
      </c>
      <c r="Y58" s="8">
        <v>172.05999755859375</v>
      </c>
      <c r="AA58" s="9">
        <v>1732</v>
      </c>
      <c r="AB58" s="10">
        <v>172.69999694824219</v>
      </c>
      <c r="AD58" s="7">
        <v>210</v>
      </c>
      <c r="AE58" s="8">
        <v>172</v>
      </c>
      <c r="AG58" s="13">
        <f t="shared" si="6"/>
        <v>1942</v>
      </c>
      <c r="AH58" s="14">
        <f t="shared" si="7"/>
        <v>172.62430211861763</v>
      </c>
    </row>
    <row r="59" spans="1:34" x14ac:dyDescent="0.25">
      <c r="A59" s="2">
        <v>41973</v>
      </c>
      <c r="B59" s="3">
        <v>47</v>
      </c>
      <c r="C59" s="7">
        <v>1068</v>
      </c>
      <c r="D59" s="8">
        <v>267.55999755859375</v>
      </c>
      <c r="E59" s="4"/>
      <c r="F59" s="21">
        <v>1269</v>
      </c>
      <c r="G59" s="22">
        <v>266.315</v>
      </c>
      <c r="H59" s="4"/>
      <c r="I59" s="13">
        <f t="shared" si="0"/>
        <v>2337</v>
      </c>
      <c r="J59" s="14">
        <f t="shared" si="1"/>
        <v>266.88395908967829</v>
      </c>
      <c r="K59" s="4"/>
      <c r="L59" s="27">
        <v>370</v>
      </c>
      <c r="M59" s="28">
        <v>172.88999938964844</v>
      </c>
      <c r="N59" s="34"/>
      <c r="O59" s="32">
        <v>765</v>
      </c>
      <c r="P59" s="33">
        <v>173</v>
      </c>
      <c r="Q59" s="4"/>
      <c r="R59" s="17"/>
      <c r="S59" s="18"/>
      <c r="U59" s="19">
        <f t="shared" si="4"/>
        <v>10324</v>
      </c>
      <c r="V59" s="6">
        <f t="shared" si="5"/>
        <v>171.26933527122122</v>
      </c>
      <c r="X59" s="7">
        <v>9189</v>
      </c>
      <c r="Y59" s="8">
        <v>171.05999755859375</v>
      </c>
      <c r="AA59" s="9">
        <v>3420</v>
      </c>
      <c r="AB59" s="10">
        <v>172.94000244140625</v>
      </c>
      <c r="AD59" s="7"/>
      <c r="AE59" s="12"/>
      <c r="AG59" s="13">
        <f t="shared" si="6"/>
        <v>3420</v>
      </c>
      <c r="AH59" s="14">
        <f t="shared" si="7"/>
        <v>172.94000244140625</v>
      </c>
    </row>
    <row r="60" spans="1:34" x14ac:dyDescent="0.25">
      <c r="A60" s="2">
        <v>41980</v>
      </c>
      <c r="B60" s="3">
        <v>48</v>
      </c>
      <c r="C60" s="7">
        <v>4266</v>
      </c>
      <c r="D60" s="8">
        <v>263.58999633789063</v>
      </c>
      <c r="E60" s="4"/>
      <c r="F60" s="21">
        <v>509</v>
      </c>
      <c r="G60" s="22">
        <v>262.084</v>
      </c>
      <c r="H60" s="4"/>
      <c r="I60" s="13">
        <f t="shared" si="0"/>
        <v>4775</v>
      </c>
      <c r="J60" s="14">
        <f t="shared" si="1"/>
        <v>263.42946185915002</v>
      </c>
      <c r="K60" s="4"/>
      <c r="L60" s="27">
        <v>288</v>
      </c>
      <c r="M60" s="28">
        <v>168</v>
      </c>
      <c r="N60" s="34"/>
      <c r="O60" s="32">
        <v>1222</v>
      </c>
      <c r="P60" s="33">
        <v>170.16300000000001</v>
      </c>
      <c r="Q60" s="4"/>
      <c r="R60" s="17"/>
      <c r="S60" s="18"/>
      <c r="U60" s="19">
        <f t="shared" si="4"/>
        <v>6713</v>
      </c>
      <c r="V60" s="6">
        <f t="shared" si="5"/>
        <v>167.62642446284335</v>
      </c>
      <c r="X60" s="7">
        <v>5203</v>
      </c>
      <c r="Y60" s="8">
        <v>167.00999450683594</v>
      </c>
      <c r="AA60" s="9">
        <v>1880</v>
      </c>
      <c r="AB60" s="10">
        <v>167.80000305175781</v>
      </c>
      <c r="AD60" s="7"/>
      <c r="AE60" s="12"/>
      <c r="AG60" s="13">
        <f t="shared" si="6"/>
        <v>1880</v>
      </c>
      <c r="AH60" s="14">
        <f t="shared" si="7"/>
        <v>167.80000305175781</v>
      </c>
    </row>
    <row r="61" spans="1:34" x14ac:dyDescent="0.25">
      <c r="A61" s="2">
        <v>41987</v>
      </c>
      <c r="B61" s="3">
        <v>49</v>
      </c>
      <c r="C61" s="7">
        <v>6274</v>
      </c>
      <c r="D61" s="8">
        <v>255.75999450683594</v>
      </c>
      <c r="E61" s="4"/>
      <c r="F61" s="21">
        <v>1982</v>
      </c>
      <c r="G61" s="22">
        <v>255.66200000000001</v>
      </c>
      <c r="H61" s="4"/>
      <c r="I61" s="13">
        <f t="shared" si="0"/>
        <v>8256</v>
      </c>
      <c r="J61" s="14">
        <f t="shared" si="1"/>
        <v>255.73646917828106</v>
      </c>
      <c r="K61" s="4"/>
      <c r="L61" s="27">
        <v>766</v>
      </c>
      <c r="M61" s="28">
        <v>163.78999328613281</v>
      </c>
      <c r="N61" s="34"/>
      <c r="O61" s="32">
        <v>590</v>
      </c>
      <c r="P61" s="33">
        <v>164</v>
      </c>
      <c r="Q61" s="4"/>
      <c r="R61" s="17"/>
      <c r="S61" s="18"/>
      <c r="U61" s="19">
        <f t="shared" si="4"/>
        <v>7129</v>
      </c>
      <c r="V61" s="6">
        <f t="shared" si="5"/>
        <v>162.50360956297698</v>
      </c>
      <c r="X61" s="7">
        <v>5773</v>
      </c>
      <c r="Y61" s="8">
        <v>162.17999267578125</v>
      </c>
      <c r="AA61" s="9">
        <v>2318</v>
      </c>
      <c r="AB61" s="10">
        <v>163.67999267578125</v>
      </c>
      <c r="AD61" s="7">
        <v>285</v>
      </c>
      <c r="AE61" s="8">
        <v>164</v>
      </c>
      <c r="AG61" s="13">
        <f t="shared" si="6"/>
        <v>2603</v>
      </c>
      <c r="AH61" s="14">
        <f t="shared" si="7"/>
        <v>163.71502997405338</v>
      </c>
    </row>
    <row r="62" spans="1:34" x14ac:dyDescent="0.25">
      <c r="A62" s="2">
        <v>41994</v>
      </c>
      <c r="B62" s="3">
        <v>50</v>
      </c>
      <c r="C62" s="7">
        <v>4795</v>
      </c>
      <c r="D62" s="8">
        <v>249.80999755859375</v>
      </c>
      <c r="E62" s="4"/>
      <c r="F62" s="21">
        <v>1574</v>
      </c>
      <c r="G62" s="22">
        <v>250.803</v>
      </c>
      <c r="H62" s="4"/>
      <c r="I62" s="13">
        <f t="shared" si="0"/>
        <v>6369</v>
      </c>
      <c r="J62" s="14">
        <f t="shared" si="1"/>
        <v>250.05540277805889</v>
      </c>
      <c r="K62" s="4"/>
      <c r="L62" s="27">
        <v>687</v>
      </c>
      <c r="M62" s="28">
        <v>159.83999633789063</v>
      </c>
      <c r="N62" s="34"/>
      <c r="O62" s="32">
        <v>652</v>
      </c>
      <c r="P62" s="33">
        <v>160</v>
      </c>
      <c r="Q62" s="4"/>
      <c r="R62" s="17"/>
      <c r="S62" s="18"/>
      <c r="U62" s="19">
        <f t="shared" si="4"/>
        <v>9589</v>
      </c>
      <c r="V62" s="6">
        <f t="shared" si="5"/>
        <v>159.32605508773889</v>
      </c>
      <c r="X62" s="7">
        <v>8250</v>
      </c>
      <c r="Y62" s="8">
        <v>159.22999572753906</v>
      </c>
      <c r="AA62" s="9">
        <v>4343</v>
      </c>
      <c r="AB62" s="10">
        <v>156.94000244140625</v>
      </c>
      <c r="AD62" s="7">
        <v>165</v>
      </c>
      <c r="AE62" s="8">
        <v>156.36000061035156</v>
      </c>
      <c r="AG62" s="13">
        <f t="shared" si="6"/>
        <v>4508</v>
      </c>
      <c r="AH62" s="14">
        <f t="shared" si="7"/>
        <v>156.91877344803356</v>
      </c>
    </row>
    <row r="63" spans="1:34" x14ac:dyDescent="0.25">
      <c r="A63" s="2">
        <v>42001</v>
      </c>
      <c r="B63" s="3">
        <v>51</v>
      </c>
      <c r="C63" s="7">
        <v>4874</v>
      </c>
      <c r="D63" s="8">
        <v>256.07998657226563</v>
      </c>
      <c r="E63" s="4"/>
      <c r="F63" s="21">
        <v>1214</v>
      </c>
      <c r="G63" s="22">
        <v>256.18</v>
      </c>
      <c r="H63" s="4"/>
      <c r="I63" s="13">
        <f t="shared" si="0"/>
        <v>6088</v>
      </c>
      <c r="J63" s="14">
        <f t="shared" si="1"/>
        <v>256.09993011715221</v>
      </c>
      <c r="K63" s="4"/>
      <c r="L63" s="27">
        <v>158</v>
      </c>
      <c r="M63" s="28">
        <v>163.80999755859375</v>
      </c>
      <c r="N63" s="34"/>
      <c r="O63" s="32">
        <v>204</v>
      </c>
      <c r="P63" s="33">
        <v>163</v>
      </c>
      <c r="Q63" s="4"/>
      <c r="R63" s="17"/>
      <c r="S63" s="18"/>
      <c r="U63" s="19">
        <f t="shared" si="4"/>
        <v>6583</v>
      </c>
      <c r="V63" s="6">
        <f t="shared" si="5"/>
        <v>162.10278019448029</v>
      </c>
      <c r="X63" s="7">
        <v>6221</v>
      </c>
      <c r="Y63" s="8">
        <v>162.02999877929688</v>
      </c>
      <c r="AA63" s="9">
        <v>7390</v>
      </c>
      <c r="AB63" s="10">
        <v>161.99000549316406</v>
      </c>
      <c r="AD63" s="7">
        <v>810</v>
      </c>
      <c r="AE63" s="8">
        <v>162</v>
      </c>
      <c r="AG63" s="13">
        <f t="shared" si="6"/>
        <v>8200</v>
      </c>
      <c r="AH63" s="14">
        <f t="shared" si="7"/>
        <v>161.99099275542468</v>
      </c>
    </row>
    <row r="64" spans="1:34" x14ac:dyDescent="0.25">
      <c r="A64" s="2">
        <v>42008</v>
      </c>
      <c r="B64" s="3">
        <v>52</v>
      </c>
      <c r="C64" s="7">
        <v>4417</v>
      </c>
      <c r="D64" s="8">
        <v>264.82998657226563</v>
      </c>
      <c r="E64" s="4"/>
      <c r="F64" s="21">
        <v>1762</v>
      </c>
      <c r="G64" s="22">
        <v>265.85399999999998</v>
      </c>
      <c r="H64" s="4"/>
      <c r="I64" s="13">
        <f t="shared" si="0"/>
        <v>6179</v>
      </c>
      <c r="J64" s="14">
        <f t="shared" si="1"/>
        <v>265.12199363808014</v>
      </c>
      <c r="K64" s="4"/>
      <c r="L64" s="27">
        <v>625</v>
      </c>
      <c r="M64" s="28">
        <v>169</v>
      </c>
      <c r="N64" s="34"/>
      <c r="O64" s="32">
        <v>36</v>
      </c>
      <c r="P64" s="33">
        <v>169</v>
      </c>
      <c r="Q64" s="4"/>
      <c r="R64" s="17"/>
      <c r="S64" s="18"/>
      <c r="U64" s="19">
        <f t="shared" si="4"/>
        <v>12146</v>
      </c>
      <c r="V64" s="6">
        <f t="shared" si="5"/>
        <v>165.74720664913957</v>
      </c>
      <c r="X64" s="7">
        <v>11485</v>
      </c>
      <c r="Y64" s="8">
        <v>165.55999755859375</v>
      </c>
      <c r="AA64" s="9">
        <v>6588</v>
      </c>
      <c r="AB64" s="10">
        <v>166.02000427246094</v>
      </c>
      <c r="AD64" s="7">
        <v>620</v>
      </c>
      <c r="AE64" s="8">
        <v>165.74000549316406</v>
      </c>
      <c r="AG64" s="13">
        <f t="shared" si="6"/>
        <v>7208</v>
      </c>
      <c r="AH64" s="14">
        <f t="shared" si="7"/>
        <v>165.99592002673896</v>
      </c>
    </row>
    <row r="65" spans="1:34" x14ac:dyDescent="0.25">
      <c r="A65" s="2">
        <v>42015</v>
      </c>
      <c r="B65" s="3">
        <v>53</v>
      </c>
      <c r="C65" s="7">
        <v>5642</v>
      </c>
      <c r="D65" s="8">
        <v>269.67999267578125</v>
      </c>
      <c r="E65" s="4"/>
      <c r="F65" s="21">
        <v>1325</v>
      </c>
      <c r="G65" s="22">
        <v>270.07400000000001</v>
      </c>
      <c r="H65" s="4"/>
      <c r="I65" s="13">
        <f t="shared" si="0"/>
        <v>6967</v>
      </c>
      <c r="J65" s="14">
        <f t="shared" si="1"/>
        <v>269.75492589016187</v>
      </c>
      <c r="K65" s="4"/>
      <c r="L65" s="27">
        <v>621</v>
      </c>
      <c r="M65" s="28">
        <v>171.33000183105469</v>
      </c>
      <c r="N65" s="34"/>
      <c r="O65" s="32">
        <v>225</v>
      </c>
      <c r="P65" s="33">
        <v>172</v>
      </c>
      <c r="Q65" s="4"/>
      <c r="R65" s="17"/>
      <c r="S65" s="18"/>
      <c r="U65" s="19">
        <f t="shared" si="4"/>
        <v>13764</v>
      </c>
      <c r="V65" s="6">
        <f t="shared" si="5"/>
        <v>169.82053166716224</v>
      </c>
      <c r="X65" s="7">
        <v>12918</v>
      </c>
      <c r="Y65" s="8">
        <v>169.71000671386719</v>
      </c>
      <c r="AA65" s="9">
        <v>6196</v>
      </c>
      <c r="AB65" s="10">
        <v>169.71000671386719</v>
      </c>
      <c r="AD65" s="7">
        <v>1380</v>
      </c>
      <c r="AE65" s="8">
        <v>168.88999938964844</v>
      </c>
      <c r="AG65" s="13">
        <f t="shared" si="6"/>
        <v>7576</v>
      </c>
      <c r="AH65" s="14">
        <f t="shared" si="7"/>
        <v>169.56063895945564</v>
      </c>
    </row>
    <row r="66" spans="1:34" x14ac:dyDescent="0.25">
      <c r="A66" s="2">
        <v>42022</v>
      </c>
      <c r="B66" s="3">
        <v>54</v>
      </c>
      <c r="C66" s="7">
        <v>4849</v>
      </c>
      <c r="D66" s="8">
        <v>263.16000366210938</v>
      </c>
      <c r="E66" s="4"/>
      <c r="F66" s="21">
        <v>2244</v>
      </c>
      <c r="G66" s="22">
        <v>261.09800000000001</v>
      </c>
      <c r="H66" s="4"/>
      <c r="I66" s="13">
        <f t="shared" si="0"/>
        <v>7093</v>
      </c>
      <c r="J66" s="14">
        <f t="shared" si="1"/>
        <v>262.50765117123478</v>
      </c>
      <c r="K66" s="4"/>
      <c r="L66" s="27">
        <v>2501</v>
      </c>
      <c r="M66" s="28">
        <v>163.91999816894531</v>
      </c>
      <c r="N66" s="34"/>
      <c r="O66" s="32"/>
      <c r="P66" s="33"/>
      <c r="Q66" s="4"/>
      <c r="R66" s="17"/>
      <c r="S66" s="18"/>
      <c r="U66" s="19">
        <f t="shared" si="4"/>
        <v>7582</v>
      </c>
      <c r="V66" s="6">
        <f t="shared" si="5"/>
        <v>162.96840087319075</v>
      </c>
      <c r="X66" s="7">
        <v>5081</v>
      </c>
      <c r="Y66" s="8">
        <v>162.5</v>
      </c>
      <c r="AA66" s="9">
        <v>4131</v>
      </c>
      <c r="AB66" s="10">
        <v>163.64999389648438</v>
      </c>
      <c r="AD66" s="7">
        <v>1267</v>
      </c>
      <c r="AE66" s="8">
        <v>163.64999389648438</v>
      </c>
      <c r="AG66" s="13">
        <f t="shared" si="6"/>
        <v>5398</v>
      </c>
      <c r="AH66" s="14">
        <f t="shared" si="7"/>
        <v>163.64999389648438</v>
      </c>
    </row>
    <row r="67" spans="1:34" x14ac:dyDescent="0.25">
      <c r="A67" s="2">
        <v>42029</v>
      </c>
      <c r="B67" s="3">
        <v>55</v>
      </c>
      <c r="C67" s="7">
        <v>5303</v>
      </c>
      <c r="D67" s="8">
        <v>255.47000122070313</v>
      </c>
      <c r="E67" s="4"/>
      <c r="F67" s="21">
        <v>2399</v>
      </c>
      <c r="G67" s="22">
        <v>256.61700000000002</v>
      </c>
      <c r="H67" s="4"/>
      <c r="I67" s="13">
        <f t="shared" si="0"/>
        <v>7702</v>
      </c>
      <c r="J67" s="14">
        <f t="shared" si="1"/>
        <v>255.82726557691365</v>
      </c>
      <c r="K67" s="4"/>
      <c r="L67" s="27">
        <v>147</v>
      </c>
      <c r="M67" s="28">
        <v>159</v>
      </c>
      <c r="N67" s="34"/>
      <c r="O67" s="32">
        <v>834</v>
      </c>
      <c r="P67" s="33">
        <v>160.52500000000001</v>
      </c>
      <c r="Q67" s="4"/>
      <c r="R67" s="13">
        <f t="shared" si="2"/>
        <v>981</v>
      </c>
      <c r="S67" s="6">
        <f t="shared" si="3"/>
        <v>160.29648318042814</v>
      </c>
      <c r="U67" s="19">
        <f t="shared" si="4"/>
        <v>6305</v>
      </c>
      <c r="V67" s="6">
        <f t="shared" si="5"/>
        <v>159.5479317203918</v>
      </c>
      <c r="X67" s="7">
        <v>5324</v>
      </c>
      <c r="Y67" s="8">
        <v>159.41000366210938</v>
      </c>
      <c r="AA67" s="9">
        <v>2411</v>
      </c>
      <c r="AB67" s="10">
        <v>159.82000732421875</v>
      </c>
      <c r="AD67" s="7">
        <v>403</v>
      </c>
      <c r="AE67" s="8">
        <v>160</v>
      </c>
      <c r="AG67" s="13">
        <f t="shared" si="6"/>
        <v>2814</v>
      </c>
      <c r="AH67" s="14">
        <f t="shared" si="7"/>
        <v>159.84578452689814</v>
      </c>
    </row>
    <row r="68" spans="1:34" x14ac:dyDescent="0.25">
      <c r="A68" s="2">
        <v>42036</v>
      </c>
      <c r="B68" s="3">
        <v>56</v>
      </c>
      <c r="C68" s="7">
        <v>4579</v>
      </c>
      <c r="D68" s="8">
        <v>251</v>
      </c>
      <c r="E68" s="4"/>
      <c r="F68" s="21">
        <v>1318</v>
      </c>
      <c r="G68" s="22">
        <v>253.756</v>
      </c>
      <c r="H68" s="4"/>
      <c r="I68" s="13">
        <f t="shared" si="0"/>
        <v>5897</v>
      </c>
      <c r="J68" s="14">
        <f t="shared" si="1"/>
        <v>251.61597558080382</v>
      </c>
      <c r="K68" s="4"/>
      <c r="L68" s="27">
        <v>482</v>
      </c>
      <c r="M68" s="28">
        <v>157.97000122070313</v>
      </c>
      <c r="N68" s="34"/>
      <c r="O68" s="32">
        <v>391</v>
      </c>
      <c r="P68" s="33">
        <v>160.5</v>
      </c>
      <c r="Q68" s="4"/>
      <c r="R68" s="13">
        <f t="shared" si="2"/>
        <v>873</v>
      </c>
      <c r="S68" s="6">
        <f t="shared" si="3"/>
        <v>159.10313927649358</v>
      </c>
      <c r="U68" s="19">
        <f t="shared" si="4"/>
        <v>5767</v>
      </c>
      <c r="V68" s="6">
        <f t="shared" si="5"/>
        <v>159.69451283573463</v>
      </c>
      <c r="X68" s="7">
        <v>4894</v>
      </c>
      <c r="Y68" s="8">
        <v>159.80000305175781</v>
      </c>
      <c r="AA68" s="9">
        <v>5712</v>
      </c>
      <c r="AB68" s="10">
        <v>159.3699951171875</v>
      </c>
      <c r="AD68" s="7">
        <v>766</v>
      </c>
      <c r="AE68" s="8">
        <v>159</v>
      </c>
      <c r="AG68" s="13">
        <f t="shared" si="6"/>
        <v>6478</v>
      </c>
      <c r="AH68" s="14">
        <f t="shared" si="7"/>
        <v>159.32624453679762</v>
      </c>
    </row>
    <row r="69" spans="1:34" x14ac:dyDescent="0.25">
      <c r="A69" s="2">
        <v>42043</v>
      </c>
      <c r="B69" s="3">
        <v>57</v>
      </c>
      <c r="C69" s="7">
        <v>4998</v>
      </c>
      <c r="D69" s="8">
        <v>254.27000427246094</v>
      </c>
      <c r="E69" s="4"/>
      <c r="F69" s="21">
        <v>2681</v>
      </c>
      <c r="G69" s="22">
        <v>254.39699999999999</v>
      </c>
      <c r="H69" s="4"/>
      <c r="I69" s="13">
        <f t="shared" si="0"/>
        <v>7679</v>
      </c>
      <c r="J69" s="14">
        <f t="shared" si="1"/>
        <v>254.31434279903107</v>
      </c>
      <c r="K69" s="4"/>
      <c r="L69" s="27">
        <v>839</v>
      </c>
      <c r="M69" s="28">
        <v>161.80999755859375</v>
      </c>
      <c r="N69" s="34"/>
      <c r="O69" s="32">
        <v>492</v>
      </c>
      <c r="P69" s="33">
        <v>162</v>
      </c>
      <c r="Q69" s="4"/>
      <c r="R69" s="13">
        <f t="shared" si="2"/>
        <v>1331</v>
      </c>
      <c r="S69" s="6">
        <f t="shared" si="3"/>
        <v>161.88023136864024</v>
      </c>
      <c r="U69" s="19">
        <f t="shared" si="4"/>
        <v>5483</v>
      </c>
      <c r="V69" s="6">
        <f t="shared" si="5"/>
        <v>161.41813709482363</v>
      </c>
      <c r="X69" s="7">
        <v>4152</v>
      </c>
      <c r="Y69" s="8">
        <v>161.27000427246094</v>
      </c>
      <c r="AA69" s="9">
        <v>3654</v>
      </c>
      <c r="AB69" s="10">
        <v>161.05999755859375</v>
      </c>
      <c r="AD69" s="7">
        <v>179</v>
      </c>
      <c r="AE69" s="8">
        <v>162</v>
      </c>
      <c r="AG69" s="13">
        <f t="shared" si="6"/>
        <v>3833</v>
      </c>
      <c r="AH69" s="14">
        <f t="shared" si="7"/>
        <v>161.10389540284413</v>
      </c>
    </row>
    <row r="70" spans="1:34" x14ac:dyDescent="0.25">
      <c r="A70" s="2">
        <v>42050</v>
      </c>
      <c r="B70" s="3">
        <v>58</v>
      </c>
      <c r="C70" s="7">
        <v>4668</v>
      </c>
      <c r="D70" s="8">
        <v>256.44000244140625</v>
      </c>
      <c r="E70" s="4"/>
      <c r="F70" s="21">
        <v>1512</v>
      </c>
      <c r="G70" s="22">
        <v>255.21199999999999</v>
      </c>
      <c r="H70" s="4"/>
      <c r="I70" s="13">
        <f t="shared" si="0"/>
        <v>6180</v>
      </c>
      <c r="J70" s="14">
        <f t="shared" si="1"/>
        <v>256.13955912564472</v>
      </c>
      <c r="K70" s="4"/>
      <c r="L70" s="27">
        <v>107</v>
      </c>
      <c r="M70" s="28">
        <v>162</v>
      </c>
      <c r="N70" s="34"/>
      <c r="O70" s="32"/>
      <c r="P70" s="33"/>
      <c r="Q70" s="4"/>
      <c r="R70" s="17"/>
      <c r="S70" s="18"/>
      <c r="U70" s="19">
        <f t="shared" si="4"/>
        <v>3208</v>
      </c>
      <c r="V70" s="6">
        <f t="shared" si="5"/>
        <v>162.2996578644636</v>
      </c>
      <c r="X70" s="7">
        <v>3101</v>
      </c>
      <c r="Y70" s="8">
        <v>162.30999755859375</v>
      </c>
      <c r="AA70" s="9">
        <v>1325</v>
      </c>
      <c r="AB70" s="10">
        <v>161.91000366210938</v>
      </c>
      <c r="AD70" s="7"/>
      <c r="AE70" s="12"/>
      <c r="AG70" s="13">
        <f t="shared" si="6"/>
        <v>1325</v>
      </c>
      <c r="AH70" s="14">
        <f t="shared" si="7"/>
        <v>161.91000366210938</v>
      </c>
    </row>
    <row r="71" spans="1:34" x14ac:dyDescent="0.25">
      <c r="A71" s="2">
        <v>42057</v>
      </c>
      <c r="B71" s="3">
        <v>59</v>
      </c>
      <c r="C71" s="7">
        <v>5445</v>
      </c>
      <c r="D71" s="8">
        <v>254.66000366210938</v>
      </c>
      <c r="E71" s="4"/>
      <c r="F71" s="21">
        <v>2140</v>
      </c>
      <c r="G71" s="22">
        <v>254.15799999999999</v>
      </c>
      <c r="H71" s="4"/>
      <c r="I71" s="13">
        <f t="shared" si="0"/>
        <v>7585</v>
      </c>
      <c r="J71" s="14">
        <f t="shared" si="1"/>
        <v>254.51837046014313</v>
      </c>
      <c r="K71" s="4"/>
      <c r="L71" s="27">
        <v>1005</v>
      </c>
      <c r="M71" s="28">
        <v>159.67999267578125</v>
      </c>
      <c r="N71" s="34"/>
      <c r="O71" s="32">
        <v>426</v>
      </c>
      <c r="P71" s="33">
        <v>158</v>
      </c>
      <c r="Q71" s="4"/>
      <c r="R71" s="13">
        <f t="shared" si="2"/>
        <v>1431</v>
      </c>
      <c r="S71" s="6">
        <f t="shared" si="3"/>
        <v>159.17986906999312</v>
      </c>
      <c r="U71" s="19">
        <f t="shared" si="4"/>
        <v>8397</v>
      </c>
      <c r="V71" s="6">
        <f t="shared" si="5"/>
        <v>159.12190745395608</v>
      </c>
      <c r="X71" s="7">
        <v>6966</v>
      </c>
      <c r="Y71" s="8">
        <v>159.11000061035156</v>
      </c>
      <c r="AA71" s="9">
        <v>6488</v>
      </c>
      <c r="AB71" s="10">
        <v>159.96000671386719</v>
      </c>
      <c r="AD71" s="7">
        <v>1362</v>
      </c>
      <c r="AE71" s="8">
        <v>160</v>
      </c>
      <c r="AG71" s="13">
        <f t="shared" si="6"/>
        <v>7850</v>
      </c>
      <c r="AH71" s="14">
        <f t="shared" si="7"/>
        <v>159.96694567637837</v>
      </c>
    </row>
    <row r="72" spans="1:34" x14ac:dyDescent="0.25">
      <c r="A72" s="2">
        <v>42064</v>
      </c>
      <c r="B72" s="3">
        <v>60</v>
      </c>
      <c r="C72" s="7">
        <v>5144</v>
      </c>
      <c r="D72" s="8">
        <v>253.36000061035156</v>
      </c>
      <c r="E72" s="4"/>
      <c r="F72" s="21">
        <v>2737</v>
      </c>
      <c r="G72" s="22">
        <v>253.4</v>
      </c>
      <c r="H72" s="4"/>
      <c r="I72" s="13">
        <f t="shared" si="0"/>
        <v>7881</v>
      </c>
      <c r="J72" s="14">
        <f t="shared" si="1"/>
        <v>253.37389203649897</v>
      </c>
      <c r="K72" s="4"/>
      <c r="L72" s="27">
        <v>1407</v>
      </c>
      <c r="M72" s="28">
        <v>156.75999450683594</v>
      </c>
      <c r="N72" s="34"/>
      <c r="O72" s="32">
        <v>307</v>
      </c>
      <c r="P72" s="33">
        <v>160</v>
      </c>
      <c r="Q72" s="4"/>
      <c r="R72" s="13">
        <f t="shared" si="2"/>
        <v>1714</v>
      </c>
      <c r="S72" s="6">
        <f t="shared" si="3"/>
        <v>157.34032221185424</v>
      </c>
      <c r="U72" s="19">
        <f t="shared" si="4"/>
        <v>5835</v>
      </c>
      <c r="V72" s="6">
        <f t="shared" si="5"/>
        <v>158.01810194471503</v>
      </c>
      <c r="X72" s="7">
        <v>4121</v>
      </c>
      <c r="Y72" s="8">
        <v>158.30000305175781</v>
      </c>
      <c r="AA72" s="9">
        <v>4199</v>
      </c>
      <c r="AB72" s="10">
        <v>158.80000305175781</v>
      </c>
      <c r="AD72" s="7">
        <v>639</v>
      </c>
      <c r="AE72" s="8">
        <v>159</v>
      </c>
      <c r="AG72" s="13">
        <f t="shared" si="6"/>
        <v>4838</v>
      </c>
      <c r="AH72" s="14">
        <f t="shared" si="7"/>
        <v>158.8264185230118</v>
      </c>
    </row>
    <row r="73" spans="1:34" x14ac:dyDescent="0.25">
      <c r="A73" s="2">
        <v>42071</v>
      </c>
      <c r="B73" s="3">
        <v>61</v>
      </c>
      <c r="C73" s="7">
        <v>5225</v>
      </c>
      <c r="D73" s="8">
        <v>256.58999633789063</v>
      </c>
      <c r="E73" s="4"/>
      <c r="F73" s="21">
        <v>2704</v>
      </c>
      <c r="G73" s="22">
        <v>257.12400000000002</v>
      </c>
      <c r="H73" s="4"/>
      <c r="I73" s="13">
        <f t="shared" si="0"/>
        <v>7929</v>
      </c>
      <c r="J73" s="14">
        <f t="shared" si="1"/>
        <v>256.77210579713437</v>
      </c>
      <c r="K73" s="4"/>
      <c r="L73" s="27">
        <v>284</v>
      </c>
      <c r="M73" s="28">
        <v>161.39999389648438</v>
      </c>
      <c r="N73" s="34"/>
      <c r="O73" s="32">
        <v>381</v>
      </c>
      <c r="P73" s="33">
        <v>162</v>
      </c>
      <c r="Q73" s="4"/>
      <c r="R73" s="13">
        <f t="shared" si="2"/>
        <v>665</v>
      </c>
      <c r="S73" s="6">
        <f t="shared" si="3"/>
        <v>161.74375679188205</v>
      </c>
      <c r="U73" s="19">
        <f t="shared" si="4"/>
        <v>7460</v>
      </c>
      <c r="V73" s="6">
        <f t="shared" si="5"/>
        <v>161.12094928649412</v>
      </c>
      <c r="X73" s="7">
        <v>6795</v>
      </c>
      <c r="Y73" s="8">
        <v>161.05999755859375</v>
      </c>
      <c r="AA73" s="9">
        <v>5425</v>
      </c>
      <c r="AB73" s="10">
        <v>160.97000122070313</v>
      </c>
      <c r="AD73" s="7">
        <v>95</v>
      </c>
      <c r="AE73" s="8">
        <v>159</v>
      </c>
      <c r="AG73" s="13">
        <f t="shared" si="6"/>
        <v>5520</v>
      </c>
      <c r="AH73" s="14">
        <f t="shared" si="7"/>
        <v>160.93609721418741</v>
      </c>
    </row>
    <row r="74" spans="1:34" x14ac:dyDescent="0.25">
      <c r="A74" s="2">
        <v>42078</v>
      </c>
      <c r="B74" s="3">
        <v>62</v>
      </c>
      <c r="C74" s="7">
        <v>1688</v>
      </c>
      <c r="D74" s="8">
        <v>257.83999633789063</v>
      </c>
      <c r="E74" s="4"/>
      <c r="F74" s="21">
        <v>1144</v>
      </c>
      <c r="G74" s="22">
        <v>255.99700000000001</v>
      </c>
      <c r="H74" s="4"/>
      <c r="I74" s="13">
        <f t="shared" si="0"/>
        <v>2832</v>
      </c>
      <c r="J74" s="14">
        <f t="shared" si="1"/>
        <v>257.09550911665229</v>
      </c>
      <c r="K74" s="4"/>
      <c r="L74" s="27">
        <v>210</v>
      </c>
      <c r="M74" s="28">
        <v>161.19000244140625</v>
      </c>
      <c r="N74" s="34"/>
      <c r="O74" s="32">
        <v>767</v>
      </c>
      <c r="P74" s="33">
        <v>161.79300000000001</v>
      </c>
      <c r="Q74" s="4"/>
      <c r="R74" s="13">
        <f t="shared" si="2"/>
        <v>977</v>
      </c>
      <c r="S74" s="6">
        <f t="shared" si="3"/>
        <v>161.66338947051722</v>
      </c>
      <c r="U74" s="19">
        <f t="shared" si="4"/>
        <v>5341</v>
      </c>
      <c r="V74" s="6">
        <f t="shared" si="5"/>
        <v>161.63611174336063</v>
      </c>
      <c r="X74" s="7">
        <v>4364</v>
      </c>
      <c r="Y74" s="8">
        <v>161.6300048828125</v>
      </c>
      <c r="AA74" s="9">
        <v>3038</v>
      </c>
      <c r="AB74" s="10">
        <v>160.83999633789063</v>
      </c>
      <c r="AD74" s="7">
        <v>181</v>
      </c>
      <c r="AE74" s="8">
        <v>161</v>
      </c>
      <c r="AG74" s="13">
        <f t="shared" si="6"/>
        <v>3219</v>
      </c>
      <c r="AH74" s="14">
        <f t="shared" si="7"/>
        <v>160.84899312659576</v>
      </c>
    </row>
    <row r="75" spans="1:34" x14ac:dyDescent="0.25">
      <c r="A75" s="2">
        <v>42085</v>
      </c>
      <c r="B75" s="3">
        <v>63</v>
      </c>
      <c r="C75" s="7">
        <v>3867</v>
      </c>
      <c r="D75" s="8">
        <v>259.45999145507813</v>
      </c>
      <c r="E75" s="4"/>
      <c r="F75" s="21">
        <v>1369</v>
      </c>
      <c r="G75" s="22">
        <v>259.161</v>
      </c>
      <c r="H75" s="4"/>
      <c r="I75" s="13">
        <f t="shared" si="0"/>
        <v>5236</v>
      </c>
      <c r="J75" s="14">
        <f t="shared" si="1"/>
        <v>259.38181740962318</v>
      </c>
      <c r="K75" s="4"/>
      <c r="L75" s="27">
        <v>346</v>
      </c>
      <c r="M75" s="28">
        <v>164.53999328613281</v>
      </c>
      <c r="N75" s="34"/>
      <c r="O75" s="32">
        <v>353</v>
      </c>
      <c r="P75" s="33">
        <v>162.81899999999999</v>
      </c>
      <c r="Q75" s="4"/>
      <c r="R75" s="13">
        <f t="shared" si="2"/>
        <v>699</v>
      </c>
      <c r="S75" s="6">
        <f t="shared" si="3"/>
        <v>163.67087936624026</v>
      </c>
      <c r="U75" s="19">
        <f t="shared" si="4"/>
        <v>7966</v>
      </c>
      <c r="V75" s="6">
        <f t="shared" si="5"/>
        <v>163.91638744899589</v>
      </c>
      <c r="X75" s="7">
        <v>7267</v>
      </c>
      <c r="Y75" s="8">
        <v>163.94000244140625</v>
      </c>
      <c r="AA75" s="9">
        <v>3717</v>
      </c>
      <c r="AB75" s="10">
        <v>163.05999755859375</v>
      </c>
      <c r="AD75" s="7">
        <v>1176</v>
      </c>
      <c r="AE75" s="8">
        <v>163</v>
      </c>
      <c r="AG75" s="13">
        <f t="shared" si="6"/>
        <v>4893</v>
      </c>
      <c r="AH75" s="14">
        <f t="shared" si="7"/>
        <v>163.04557754451113</v>
      </c>
    </row>
    <row r="76" spans="1:34" x14ac:dyDescent="0.25">
      <c r="A76" s="2">
        <v>42092</v>
      </c>
      <c r="B76" s="3">
        <v>64</v>
      </c>
      <c r="C76" s="7">
        <v>4335</v>
      </c>
      <c r="D76" s="8">
        <v>261.85000610351563</v>
      </c>
      <c r="E76" s="4"/>
      <c r="F76" s="21">
        <v>1397</v>
      </c>
      <c r="G76" s="22">
        <v>261.25599999999997</v>
      </c>
      <c r="H76" s="4"/>
      <c r="I76" s="13">
        <f t="shared" si="0"/>
        <v>5732</v>
      </c>
      <c r="J76" s="14">
        <f t="shared" si="1"/>
        <v>261.70523525100145</v>
      </c>
      <c r="K76" s="4"/>
      <c r="L76" s="27">
        <v>281</v>
      </c>
      <c r="M76" s="28">
        <v>166.5</v>
      </c>
      <c r="N76" s="34"/>
      <c r="O76" s="32">
        <v>751</v>
      </c>
      <c r="P76" s="33">
        <v>165.78899999999999</v>
      </c>
      <c r="Q76" s="4"/>
      <c r="R76" s="13">
        <f t="shared" si="2"/>
        <v>1032</v>
      </c>
      <c r="S76" s="6">
        <f t="shared" si="3"/>
        <v>165.98259593023255</v>
      </c>
      <c r="U76" s="19">
        <f t="shared" si="4"/>
        <v>7043</v>
      </c>
      <c r="V76" s="6">
        <f t="shared" si="5"/>
        <v>166.05719906657373</v>
      </c>
      <c r="X76" s="7">
        <v>6011</v>
      </c>
      <c r="Y76" s="8">
        <v>166.07000732421875</v>
      </c>
      <c r="AA76" s="9">
        <v>2300</v>
      </c>
      <c r="AB76" s="10">
        <v>164.80999755859375</v>
      </c>
      <c r="AD76" s="7">
        <v>271</v>
      </c>
      <c r="AE76" s="8">
        <v>164.94000244140625</v>
      </c>
      <c r="AG76" s="13">
        <f t="shared" si="6"/>
        <v>2571</v>
      </c>
      <c r="AH76" s="14">
        <f t="shared" si="7"/>
        <v>164.82370091263584</v>
      </c>
    </row>
    <row r="77" spans="1:34" x14ac:dyDescent="0.25">
      <c r="A77" s="2">
        <v>42099</v>
      </c>
      <c r="B77" s="3">
        <v>65</v>
      </c>
      <c r="C77" s="7">
        <v>4556</v>
      </c>
      <c r="D77" s="8">
        <v>265.57998657226563</v>
      </c>
      <c r="E77" s="4"/>
      <c r="F77" s="21">
        <v>1237</v>
      </c>
      <c r="G77" s="22">
        <v>264.983</v>
      </c>
      <c r="H77" s="4"/>
      <c r="I77" s="13">
        <f t="shared" si="0"/>
        <v>5793</v>
      </c>
      <c r="J77" s="14">
        <f t="shared" si="1"/>
        <v>265.45250989526016</v>
      </c>
      <c r="K77" s="4"/>
      <c r="L77" s="27">
        <v>65</v>
      </c>
      <c r="M77" s="28">
        <v>168</v>
      </c>
      <c r="N77" s="34"/>
      <c r="O77" s="32">
        <v>457</v>
      </c>
      <c r="P77" s="33">
        <v>169</v>
      </c>
      <c r="Q77" s="4"/>
      <c r="R77" s="13">
        <f t="shared" si="2"/>
        <v>522</v>
      </c>
      <c r="S77" s="6">
        <f t="shared" si="3"/>
        <v>168.87547892720306</v>
      </c>
      <c r="U77" s="19">
        <f t="shared" si="4"/>
        <v>6406</v>
      </c>
      <c r="V77" s="6">
        <f t="shared" si="5"/>
        <v>168.02541087159804</v>
      </c>
      <c r="X77" s="7">
        <v>5884</v>
      </c>
      <c r="Y77" s="8">
        <v>167.94999694824219</v>
      </c>
      <c r="AA77" s="9">
        <v>2794</v>
      </c>
      <c r="AB77" s="10">
        <v>166.99000549316406</v>
      </c>
      <c r="AD77" s="7">
        <v>693</v>
      </c>
      <c r="AE77" s="8">
        <v>167</v>
      </c>
      <c r="AG77" s="13">
        <f t="shared" si="6"/>
        <v>3487</v>
      </c>
      <c r="AH77" s="14">
        <f t="shared" si="7"/>
        <v>166.99199178316616</v>
      </c>
    </row>
    <row r="78" spans="1:34" x14ac:dyDescent="0.25">
      <c r="A78" s="2">
        <v>42106</v>
      </c>
      <c r="B78" s="3">
        <v>66</v>
      </c>
      <c r="C78" s="7">
        <v>6190</v>
      </c>
      <c r="D78" s="8">
        <v>261.52999877929688</v>
      </c>
      <c r="E78" s="4"/>
      <c r="F78" s="21">
        <v>1811</v>
      </c>
      <c r="G78" s="22">
        <v>261.16300000000001</v>
      </c>
      <c r="H78" s="4"/>
      <c r="I78" s="13">
        <f t="shared" ref="I78:I141" si="8">C78+F78</f>
        <v>8001</v>
      </c>
      <c r="J78" s="14">
        <f t="shared" ref="J78:J141" si="9">(D78*C78+F78*G78)/(C78+F78)</f>
        <v>261.44692981425419</v>
      </c>
      <c r="K78" s="4"/>
      <c r="L78" s="27">
        <v>1269</v>
      </c>
      <c r="M78" s="28">
        <v>163.14999389648438</v>
      </c>
      <c r="N78" s="34"/>
      <c r="O78" s="32">
        <v>763</v>
      </c>
      <c r="P78" s="33">
        <v>163.35</v>
      </c>
      <c r="Q78" s="4"/>
      <c r="R78" s="13">
        <f t="shared" ref="R78:R141" si="10">L78+O78</f>
        <v>2032</v>
      </c>
      <c r="S78" s="6">
        <f t="shared" ref="S78:S141" si="11">(M78*L78+P78*O78)/(L78+O78)</f>
        <v>163.22509461350327</v>
      </c>
      <c r="U78" s="19">
        <f t="shared" ref="U78:U141" si="12">SUM(L78,O78,X78)</f>
        <v>6186</v>
      </c>
      <c r="V78" s="6">
        <f t="shared" ref="V78:V141" si="13">(M78*L78+O78*P78+X78*Y78)/(L78+O78+X78)</f>
        <v>164.52441763127078</v>
      </c>
      <c r="X78" s="7">
        <v>4154</v>
      </c>
      <c r="Y78" s="8">
        <v>165.16000366210938</v>
      </c>
      <c r="AA78" s="9">
        <v>2529</v>
      </c>
      <c r="AB78" s="10">
        <v>163</v>
      </c>
      <c r="AD78" s="7">
        <v>77</v>
      </c>
      <c r="AE78" s="8">
        <v>165</v>
      </c>
      <c r="AG78" s="13">
        <f t="shared" ref="AG78:AG141" si="14">AA78+AD78</f>
        <v>2606</v>
      </c>
      <c r="AH78" s="14">
        <f t="shared" ref="AH78:AH141" si="15">(AB78*AA78+AD78*AE78)/(AA78+AD78)</f>
        <v>163.05909439754413</v>
      </c>
    </row>
    <row r="79" spans="1:34" x14ac:dyDescent="0.25">
      <c r="A79" s="2">
        <v>42113</v>
      </c>
      <c r="B79" s="3">
        <v>67</v>
      </c>
      <c r="C79" s="7">
        <v>4223</v>
      </c>
      <c r="D79" s="8">
        <v>256.14999389648438</v>
      </c>
      <c r="E79" s="4"/>
      <c r="F79" s="21">
        <v>2371</v>
      </c>
      <c r="G79" s="22">
        <v>256.96499999999997</v>
      </c>
      <c r="H79" s="4"/>
      <c r="I79" s="13">
        <f t="shared" si="8"/>
        <v>6594</v>
      </c>
      <c r="J79" s="14">
        <f t="shared" si="9"/>
        <v>256.44304507504603</v>
      </c>
      <c r="K79" s="4"/>
      <c r="L79" s="27">
        <v>506</v>
      </c>
      <c r="M79" s="28">
        <v>161.52000427246094</v>
      </c>
      <c r="N79" s="34"/>
      <c r="O79" s="32"/>
      <c r="P79" s="33"/>
      <c r="Q79" s="4"/>
      <c r="R79" s="13">
        <f t="shared" si="10"/>
        <v>506</v>
      </c>
      <c r="S79" s="6">
        <f t="shared" si="11"/>
        <v>161.52000427246094</v>
      </c>
      <c r="U79" s="19">
        <f t="shared" si="12"/>
        <v>1035</v>
      </c>
      <c r="V79" s="6">
        <f t="shared" si="13"/>
        <v>161.13155483669703</v>
      </c>
      <c r="X79" s="7">
        <v>529</v>
      </c>
      <c r="Y79" s="8">
        <v>160.75999450683594</v>
      </c>
      <c r="AA79" s="9">
        <v>3362</v>
      </c>
      <c r="AB79" s="10">
        <v>160.8699951171875</v>
      </c>
      <c r="AD79" s="7">
        <v>2187</v>
      </c>
      <c r="AE79" s="8">
        <v>161.30999755859375</v>
      </c>
      <c r="AG79" s="13">
        <f t="shared" si="14"/>
        <v>5549</v>
      </c>
      <c r="AH79" s="14">
        <f t="shared" si="15"/>
        <v>161.043411109142</v>
      </c>
    </row>
    <row r="80" spans="1:34" x14ac:dyDescent="0.25">
      <c r="A80" s="2">
        <v>42120</v>
      </c>
      <c r="B80" s="3">
        <v>68</v>
      </c>
      <c r="C80" s="7">
        <v>6471</v>
      </c>
      <c r="D80" s="8">
        <v>256.55999755859375</v>
      </c>
      <c r="E80" s="4"/>
      <c r="F80" s="21">
        <v>1034</v>
      </c>
      <c r="G80" s="22">
        <v>252.12700000000001</v>
      </c>
      <c r="H80" s="4"/>
      <c r="I80" s="13">
        <f t="shared" si="8"/>
        <v>7505</v>
      </c>
      <c r="J80" s="14">
        <f t="shared" si="9"/>
        <v>255.94924213213326</v>
      </c>
      <c r="K80" s="4"/>
      <c r="L80" s="27">
        <v>782</v>
      </c>
      <c r="M80" s="28">
        <v>160</v>
      </c>
      <c r="N80" s="34"/>
      <c r="O80" s="32"/>
      <c r="P80" s="33"/>
      <c r="Q80" s="4"/>
      <c r="R80" s="13">
        <f t="shared" si="10"/>
        <v>782</v>
      </c>
      <c r="S80" s="6">
        <f t="shared" si="11"/>
        <v>160</v>
      </c>
      <c r="U80" s="19">
        <f t="shared" si="12"/>
        <v>12121</v>
      </c>
      <c r="V80" s="6">
        <f t="shared" si="13"/>
        <v>159.71935198383946</v>
      </c>
      <c r="X80" s="7">
        <v>11339</v>
      </c>
      <c r="Y80" s="8">
        <v>159.69999694824219</v>
      </c>
      <c r="AA80" s="9">
        <v>4620</v>
      </c>
      <c r="AB80" s="10">
        <v>158.02000427246094</v>
      </c>
      <c r="AD80" s="7">
        <v>1344</v>
      </c>
      <c r="AE80" s="8">
        <v>158</v>
      </c>
      <c r="AG80" s="13">
        <f t="shared" si="14"/>
        <v>5964</v>
      </c>
      <c r="AH80" s="14">
        <f t="shared" si="15"/>
        <v>158.01549626739933</v>
      </c>
    </row>
    <row r="81" spans="1:34" x14ac:dyDescent="0.25">
      <c r="A81" s="2">
        <v>42127</v>
      </c>
      <c r="B81" s="3">
        <v>69</v>
      </c>
      <c r="C81" s="7">
        <v>6978</v>
      </c>
      <c r="D81" s="8">
        <v>254.28999328613281</v>
      </c>
      <c r="E81" s="4"/>
      <c r="F81" s="21">
        <v>2404</v>
      </c>
      <c r="G81" s="22">
        <v>254.351</v>
      </c>
      <c r="H81" s="4"/>
      <c r="I81" s="13">
        <f t="shared" si="8"/>
        <v>9382</v>
      </c>
      <c r="J81" s="14">
        <f t="shared" si="9"/>
        <v>254.30562536246373</v>
      </c>
      <c r="K81" s="4"/>
      <c r="L81" s="27">
        <v>1006</v>
      </c>
      <c r="M81" s="28">
        <v>162.75999450683594</v>
      </c>
      <c r="N81" s="34"/>
      <c r="O81" s="32">
        <v>253</v>
      </c>
      <c r="P81" s="33">
        <v>163</v>
      </c>
      <c r="Q81" s="4"/>
      <c r="R81" s="13">
        <f t="shared" si="10"/>
        <v>1259</v>
      </c>
      <c r="S81" s="6">
        <f t="shared" si="11"/>
        <v>162.80822436368305</v>
      </c>
      <c r="U81" s="19">
        <f t="shared" si="12"/>
        <v>9208</v>
      </c>
      <c r="V81" s="6">
        <f t="shared" si="13"/>
        <v>162.05871349702599</v>
      </c>
      <c r="X81" s="7">
        <v>7949</v>
      </c>
      <c r="Y81" s="8">
        <v>161.94000244140625</v>
      </c>
      <c r="AA81" s="7">
        <v>7159</v>
      </c>
      <c r="AB81" s="8">
        <v>159.66000366210938</v>
      </c>
      <c r="AD81" s="7">
        <v>3818</v>
      </c>
      <c r="AE81" s="8">
        <v>159.46000671386719</v>
      </c>
      <c r="AG81" s="13">
        <f t="shared" si="14"/>
        <v>10977</v>
      </c>
      <c r="AH81" s="14">
        <f t="shared" si="15"/>
        <v>159.59044109051524</v>
      </c>
    </row>
    <row r="82" spans="1:34" x14ac:dyDescent="0.25">
      <c r="A82" s="2">
        <v>42134</v>
      </c>
      <c r="B82" s="3">
        <v>70</v>
      </c>
      <c r="C82" s="7">
        <v>2052</v>
      </c>
      <c r="D82" s="8">
        <v>255.94999694824219</v>
      </c>
      <c r="E82" s="4"/>
      <c r="F82" s="21">
        <v>1121</v>
      </c>
      <c r="G82" s="22">
        <v>255.964</v>
      </c>
      <c r="H82" s="4"/>
      <c r="I82" s="13">
        <f t="shared" si="8"/>
        <v>3173</v>
      </c>
      <c r="J82" s="14">
        <f t="shared" si="9"/>
        <v>255.95494413419254</v>
      </c>
      <c r="K82" s="4"/>
      <c r="L82" s="27">
        <v>405</v>
      </c>
      <c r="M82" s="28">
        <v>164</v>
      </c>
      <c r="N82" s="34"/>
      <c r="O82" s="32">
        <v>1250</v>
      </c>
      <c r="P82" s="33">
        <v>164</v>
      </c>
      <c r="Q82" s="4"/>
      <c r="R82" s="13">
        <f t="shared" si="10"/>
        <v>1655</v>
      </c>
      <c r="S82" s="6">
        <f t="shared" si="11"/>
        <v>164</v>
      </c>
      <c r="U82" s="19">
        <f t="shared" si="12"/>
        <v>10487</v>
      </c>
      <c r="V82" s="6">
        <f t="shared" si="13"/>
        <v>162.96411535561887</v>
      </c>
      <c r="X82" s="7">
        <v>8832</v>
      </c>
      <c r="Y82" s="8">
        <v>162.77000427246094</v>
      </c>
      <c r="AA82" s="7">
        <v>5286</v>
      </c>
      <c r="AB82" s="8">
        <v>160.94000244140625</v>
      </c>
      <c r="AD82" s="7">
        <v>411</v>
      </c>
      <c r="AE82" s="8">
        <v>160.08000183105469</v>
      </c>
      <c r="AG82" s="13">
        <f t="shared" si="14"/>
        <v>5697</v>
      </c>
      <c r="AH82" s="14">
        <f t="shared" si="15"/>
        <v>160.87795921675215</v>
      </c>
    </row>
    <row r="83" spans="1:34" x14ac:dyDescent="0.25">
      <c r="A83" s="2">
        <v>42141</v>
      </c>
      <c r="B83" s="3">
        <v>71</v>
      </c>
      <c r="C83" s="7">
        <v>5212</v>
      </c>
      <c r="D83" s="8">
        <v>254.75999450683594</v>
      </c>
      <c r="E83" s="4"/>
      <c r="F83" s="21">
        <v>1082</v>
      </c>
      <c r="G83" s="22">
        <v>254.21799999999999</v>
      </c>
      <c r="H83" s="4"/>
      <c r="I83" s="13">
        <f t="shared" si="8"/>
        <v>6294</v>
      </c>
      <c r="J83" s="14">
        <f t="shared" si="9"/>
        <v>254.66682036377961</v>
      </c>
      <c r="K83" s="4"/>
      <c r="L83" s="27">
        <v>383</v>
      </c>
      <c r="M83" s="28">
        <v>162</v>
      </c>
      <c r="N83" s="34"/>
      <c r="O83" s="32">
        <v>638</v>
      </c>
      <c r="P83" s="33">
        <v>160.643</v>
      </c>
      <c r="Q83" s="4"/>
      <c r="R83" s="13">
        <f t="shared" si="10"/>
        <v>1021</v>
      </c>
      <c r="S83" s="6">
        <f t="shared" si="11"/>
        <v>161.15204113614104</v>
      </c>
      <c r="U83" s="19">
        <f t="shared" si="12"/>
        <v>4374</v>
      </c>
      <c r="V83" s="6">
        <f t="shared" si="13"/>
        <v>161.05848648993651</v>
      </c>
      <c r="X83" s="7">
        <v>3353</v>
      </c>
      <c r="Y83" s="8">
        <v>161.02999877929688</v>
      </c>
      <c r="AA83" s="7">
        <v>4821</v>
      </c>
      <c r="AB83" s="8">
        <v>160.86000061035156</v>
      </c>
      <c r="AD83" s="7">
        <v>757</v>
      </c>
      <c r="AE83" s="8">
        <v>160.75999450683594</v>
      </c>
      <c r="AG83" s="13">
        <f t="shared" si="14"/>
        <v>5578</v>
      </c>
      <c r="AH83" s="14">
        <f t="shared" si="15"/>
        <v>160.84642860956967</v>
      </c>
    </row>
    <row r="84" spans="1:34" x14ac:dyDescent="0.25">
      <c r="A84" s="2">
        <v>42148</v>
      </c>
      <c r="B84" s="3">
        <v>72</v>
      </c>
      <c r="C84" s="7">
        <v>5604</v>
      </c>
      <c r="D84" s="8">
        <v>251.77000427246094</v>
      </c>
      <c r="E84" s="4"/>
      <c r="F84" s="21">
        <v>3088</v>
      </c>
      <c r="G84" s="22">
        <v>252.07599999999999</v>
      </c>
      <c r="H84" s="4"/>
      <c r="I84" s="13">
        <f t="shared" si="8"/>
        <v>8692</v>
      </c>
      <c r="J84" s="14">
        <f t="shared" si="9"/>
        <v>251.87871513378639</v>
      </c>
      <c r="K84" s="4"/>
      <c r="L84" s="27">
        <v>661</v>
      </c>
      <c r="M84" s="28">
        <v>159.52999877929688</v>
      </c>
      <c r="N84" s="34"/>
      <c r="O84" s="32">
        <v>1213</v>
      </c>
      <c r="P84" s="33">
        <v>159</v>
      </c>
      <c r="Q84" s="4"/>
      <c r="R84" s="13">
        <f t="shared" si="10"/>
        <v>1874</v>
      </c>
      <c r="S84" s="6">
        <f t="shared" si="11"/>
        <v>159.18694193869544</v>
      </c>
      <c r="U84" s="19">
        <f t="shared" si="12"/>
        <v>12535</v>
      </c>
      <c r="V84" s="6">
        <f t="shared" si="13"/>
        <v>159.52973914251035</v>
      </c>
      <c r="X84" s="7">
        <v>10661</v>
      </c>
      <c r="Y84" s="8">
        <v>159.58999633789063</v>
      </c>
      <c r="AA84" s="7">
        <v>6636</v>
      </c>
      <c r="AB84" s="8">
        <v>160.8699951171875</v>
      </c>
      <c r="AD84" s="7">
        <v>1787</v>
      </c>
      <c r="AE84" s="8">
        <v>160.13999938964844</v>
      </c>
      <c r="AG84" s="13">
        <f t="shared" si="14"/>
        <v>8423</v>
      </c>
      <c r="AH84" s="14">
        <f t="shared" si="15"/>
        <v>160.7151212759062</v>
      </c>
    </row>
    <row r="85" spans="1:34" x14ac:dyDescent="0.25">
      <c r="A85" s="2">
        <v>42155</v>
      </c>
      <c r="B85" s="3">
        <v>73</v>
      </c>
      <c r="C85" s="7">
        <v>5117</v>
      </c>
      <c r="D85" s="8">
        <v>251.16000366210938</v>
      </c>
      <c r="E85" s="4"/>
      <c r="F85" s="21">
        <v>1129</v>
      </c>
      <c r="G85" s="22">
        <v>250.85400000000001</v>
      </c>
      <c r="H85" s="4"/>
      <c r="I85" s="13">
        <f t="shared" si="8"/>
        <v>6246</v>
      </c>
      <c r="J85" s="14">
        <f t="shared" si="9"/>
        <v>251.10469176096919</v>
      </c>
      <c r="K85" s="4"/>
      <c r="L85" s="27">
        <v>1365</v>
      </c>
      <c r="M85" s="28">
        <v>159.8699951171875</v>
      </c>
      <c r="N85" s="34"/>
      <c r="O85" s="32">
        <v>252</v>
      </c>
      <c r="P85" s="33">
        <v>159.60499999999999</v>
      </c>
      <c r="Q85" s="4"/>
      <c r="R85" s="13">
        <f t="shared" si="10"/>
        <v>1617</v>
      </c>
      <c r="S85" s="6">
        <f t="shared" si="11"/>
        <v>159.82869717684659</v>
      </c>
      <c r="U85" s="19">
        <f t="shared" si="12"/>
        <v>9470</v>
      </c>
      <c r="V85" s="6">
        <f t="shared" si="13"/>
        <v>159.40686598226512</v>
      </c>
      <c r="X85" s="7">
        <v>7853</v>
      </c>
      <c r="Y85" s="8">
        <v>159.32000732421875</v>
      </c>
      <c r="AA85" s="7">
        <v>3034</v>
      </c>
      <c r="AB85" s="8">
        <v>159.8800048828125</v>
      </c>
      <c r="AD85" s="7">
        <v>486</v>
      </c>
      <c r="AE85" s="8">
        <v>160</v>
      </c>
      <c r="AG85" s="13">
        <f t="shared" si="14"/>
        <v>3520</v>
      </c>
      <c r="AH85" s="14">
        <f t="shared" si="15"/>
        <v>159.89657239046963</v>
      </c>
    </row>
    <row r="86" spans="1:34" x14ac:dyDescent="0.25">
      <c r="A86" s="2">
        <v>42162</v>
      </c>
      <c r="B86" s="3">
        <v>74</v>
      </c>
      <c r="C86" s="7">
        <v>5453</v>
      </c>
      <c r="D86" s="8">
        <v>245.46000671386719</v>
      </c>
      <c r="E86" s="4"/>
      <c r="F86" s="21">
        <v>990</v>
      </c>
      <c r="G86" s="22">
        <v>245.52500000000001</v>
      </c>
      <c r="H86" s="4"/>
      <c r="I86" s="13">
        <f t="shared" si="8"/>
        <v>6443</v>
      </c>
      <c r="J86" s="14">
        <f t="shared" si="9"/>
        <v>245.46999326567092</v>
      </c>
      <c r="K86" s="4"/>
      <c r="L86" s="27">
        <v>203</v>
      </c>
      <c r="M86" s="28">
        <v>155</v>
      </c>
      <c r="N86" s="34"/>
      <c r="O86" s="32"/>
      <c r="P86" s="33"/>
      <c r="Q86" s="4"/>
      <c r="R86" s="13">
        <f t="shared" si="10"/>
        <v>203</v>
      </c>
      <c r="S86" s="6">
        <f t="shared" si="11"/>
        <v>155</v>
      </c>
      <c r="U86" s="19">
        <f t="shared" si="12"/>
        <v>3389</v>
      </c>
      <c r="V86" s="6">
        <f t="shared" si="13"/>
        <v>155.3760343919148</v>
      </c>
      <c r="X86" s="7">
        <v>3186</v>
      </c>
      <c r="Y86" s="8">
        <v>155.39999389648438</v>
      </c>
      <c r="AA86" s="7">
        <v>853</v>
      </c>
      <c r="AB86" s="8">
        <v>154.91000366210938</v>
      </c>
      <c r="AD86" s="7">
        <v>389</v>
      </c>
      <c r="AE86" s="8">
        <v>155</v>
      </c>
      <c r="AG86" s="13">
        <f t="shared" si="14"/>
        <v>1242</v>
      </c>
      <c r="AH86" s="14">
        <f t="shared" si="15"/>
        <v>154.93819092091732</v>
      </c>
    </row>
    <row r="87" spans="1:34" x14ac:dyDescent="0.25">
      <c r="A87" s="2">
        <v>42169</v>
      </c>
      <c r="B87" s="3">
        <v>75</v>
      </c>
      <c r="C87" s="7">
        <v>3957</v>
      </c>
      <c r="D87" s="8">
        <v>242.69000244140625</v>
      </c>
      <c r="E87" s="4"/>
      <c r="F87" s="21">
        <v>1177</v>
      </c>
      <c r="G87" s="22">
        <v>243.042</v>
      </c>
      <c r="H87" s="4"/>
      <c r="I87" s="13">
        <f t="shared" si="8"/>
        <v>5134</v>
      </c>
      <c r="J87" s="14">
        <f t="shared" si="9"/>
        <v>242.77069997285633</v>
      </c>
      <c r="K87" s="4"/>
      <c r="L87" s="27">
        <v>2490</v>
      </c>
      <c r="M87" s="28">
        <v>152.99000549316406</v>
      </c>
      <c r="N87" s="34"/>
      <c r="O87" s="32">
        <v>924</v>
      </c>
      <c r="P87" s="33">
        <v>153</v>
      </c>
      <c r="Q87" s="4"/>
      <c r="R87" s="13">
        <f t="shared" si="10"/>
        <v>3414</v>
      </c>
      <c r="S87" s="6">
        <f t="shared" si="11"/>
        <v>152.99271050907396</v>
      </c>
      <c r="U87" s="19">
        <f t="shared" si="12"/>
        <v>10072</v>
      </c>
      <c r="V87" s="6">
        <f t="shared" si="13"/>
        <v>152.93803793291329</v>
      </c>
      <c r="X87" s="7">
        <v>6658</v>
      </c>
      <c r="Y87" s="8">
        <v>152.91000366210938</v>
      </c>
      <c r="AA87" s="7">
        <v>5640</v>
      </c>
      <c r="AB87" s="8">
        <v>153.88999938964844</v>
      </c>
      <c r="AD87" s="7">
        <v>350</v>
      </c>
      <c r="AE87" s="8">
        <v>154</v>
      </c>
      <c r="AG87" s="13">
        <f t="shared" si="14"/>
        <v>5990</v>
      </c>
      <c r="AH87" s="14">
        <f t="shared" si="15"/>
        <v>153.89642680427667</v>
      </c>
    </row>
    <row r="88" spans="1:34" x14ac:dyDescent="0.25">
      <c r="A88" s="2">
        <v>42176</v>
      </c>
      <c r="B88" s="3">
        <v>76</v>
      </c>
      <c r="C88" s="7">
        <v>4452</v>
      </c>
      <c r="D88" s="8">
        <v>239.72000122070313</v>
      </c>
      <c r="E88" s="4"/>
      <c r="F88" s="21">
        <v>1162</v>
      </c>
      <c r="G88" s="22">
        <v>239.417</v>
      </c>
      <c r="H88" s="4"/>
      <c r="I88" s="13">
        <f t="shared" si="8"/>
        <v>5614</v>
      </c>
      <c r="J88" s="14">
        <f t="shared" si="9"/>
        <v>239.65728525731569</v>
      </c>
      <c r="K88" s="4"/>
      <c r="L88" s="27">
        <v>1753</v>
      </c>
      <c r="M88" s="28">
        <v>150.42999267578125</v>
      </c>
      <c r="N88" s="34"/>
      <c r="O88" s="32">
        <v>192</v>
      </c>
      <c r="P88" s="33">
        <v>150</v>
      </c>
      <c r="Q88" s="4"/>
      <c r="R88" s="13">
        <f t="shared" si="10"/>
        <v>1945</v>
      </c>
      <c r="S88" s="6">
        <f t="shared" si="11"/>
        <v>150.38754609801776</v>
      </c>
      <c r="U88" s="19">
        <f t="shared" si="12"/>
        <v>9100</v>
      </c>
      <c r="V88" s="6">
        <f t="shared" si="13"/>
        <v>149.99634316412957</v>
      </c>
      <c r="X88" s="7">
        <v>7155</v>
      </c>
      <c r="Y88" s="8">
        <v>149.88999938964844</v>
      </c>
      <c r="AA88" s="7">
        <v>4023</v>
      </c>
      <c r="AB88" s="8">
        <v>150.00999450683594</v>
      </c>
      <c r="AD88" s="7">
        <v>520</v>
      </c>
      <c r="AE88" s="8">
        <v>150</v>
      </c>
      <c r="AG88" s="13">
        <f t="shared" si="14"/>
        <v>4543</v>
      </c>
      <c r="AH88" s="14">
        <f t="shared" si="15"/>
        <v>150.00885051749967</v>
      </c>
    </row>
    <row r="89" spans="1:34" x14ac:dyDescent="0.25">
      <c r="A89" s="2">
        <v>42183</v>
      </c>
      <c r="B89" s="3">
        <v>77</v>
      </c>
      <c r="C89" s="7">
        <v>6174</v>
      </c>
      <c r="D89" s="8">
        <v>237.02000427246094</v>
      </c>
      <c r="E89" s="4"/>
      <c r="F89" s="21">
        <v>1770</v>
      </c>
      <c r="G89" s="22">
        <v>237.53800000000001</v>
      </c>
      <c r="H89" s="4"/>
      <c r="I89" s="13">
        <f t="shared" si="8"/>
        <v>7944</v>
      </c>
      <c r="J89" s="14">
        <f t="shared" si="9"/>
        <v>237.13541872837033</v>
      </c>
      <c r="K89" s="4"/>
      <c r="L89" s="27">
        <v>2471</v>
      </c>
      <c r="M89" s="28">
        <v>149.22000122070313</v>
      </c>
      <c r="N89" s="34"/>
      <c r="O89" s="32">
        <v>414</v>
      </c>
      <c r="P89" s="33">
        <v>149</v>
      </c>
      <c r="Q89" s="4"/>
      <c r="R89" s="13">
        <f t="shared" si="10"/>
        <v>2885</v>
      </c>
      <c r="S89" s="6">
        <f t="shared" si="11"/>
        <v>149.18843085488993</v>
      </c>
      <c r="U89" s="19">
        <f t="shared" si="12"/>
        <v>9354</v>
      </c>
      <c r="V89" s="6">
        <f t="shared" si="13"/>
        <v>148.76074410912213</v>
      </c>
      <c r="X89" s="7">
        <v>6469</v>
      </c>
      <c r="Y89" s="8">
        <v>148.57000732421875</v>
      </c>
      <c r="AA89" s="7">
        <v>6225</v>
      </c>
      <c r="AB89" s="8">
        <v>147.97999572753906</v>
      </c>
      <c r="AD89" s="7">
        <v>1809</v>
      </c>
      <c r="AE89" s="8">
        <v>147.91999816894531</v>
      </c>
      <c r="AG89" s="13">
        <f t="shared" si="14"/>
        <v>8034</v>
      </c>
      <c r="AH89" s="14">
        <f t="shared" si="15"/>
        <v>147.96648619511484</v>
      </c>
    </row>
    <row r="90" spans="1:34" x14ac:dyDescent="0.25">
      <c r="A90" s="2">
        <v>42190</v>
      </c>
      <c r="B90" s="3">
        <v>78</v>
      </c>
      <c r="C90" s="7">
        <v>5757</v>
      </c>
      <c r="D90" s="8">
        <v>239.86000061035156</v>
      </c>
      <c r="E90" s="4"/>
      <c r="F90" s="21">
        <v>3708</v>
      </c>
      <c r="G90" s="22">
        <v>240.053</v>
      </c>
      <c r="H90" s="4"/>
      <c r="I90" s="13">
        <f t="shared" si="8"/>
        <v>9465</v>
      </c>
      <c r="J90" s="14">
        <f t="shared" si="9"/>
        <v>239.93560987995713</v>
      </c>
      <c r="K90" s="4"/>
      <c r="L90" s="27">
        <v>2481</v>
      </c>
      <c r="M90" s="28">
        <v>152.13999938964844</v>
      </c>
      <c r="N90" s="34"/>
      <c r="O90" s="32">
        <v>1222</v>
      </c>
      <c r="P90" s="33">
        <v>152.81899999999999</v>
      </c>
      <c r="Q90" s="4"/>
      <c r="R90" s="13">
        <f t="shared" si="10"/>
        <v>3703</v>
      </c>
      <c r="S90" s="6">
        <f t="shared" si="11"/>
        <v>152.3640714247145</v>
      </c>
      <c r="U90" s="19">
        <f t="shared" si="12"/>
        <v>13729</v>
      </c>
      <c r="V90" s="6">
        <f t="shared" si="13"/>
        <v>152.14201267449769</v>
      </c>
      <c r="X90" s="7">
        <v>10026</v>
      </c>
      <c r="Y90" s="8">
        <v>152.05999755859375</v>
      </c>
      <c r="AA90" s="7">
        <v>6595</v>
      </c>
      <c r="AB90" s="8">
        <v>150.05000305175781</v>
      </c>
      <c r="AD90" s="7">
        <v>1407</v>
      </c>
      <c r="AE90" s="8">
        <v>149.05000305175781</v>
      </c>
      <c r="AG90" s="13">
        <f t="shared" si="14"/>
        <v>8002</v>
      </c>
      <c r="AH90" s="14">
        <f t="shared" si="15"/>
        <v>149.87417200951836</v>
      </c>
    </row>
    <row r="91" spans="1:34" x14ac:dyDescent="0.25">
      <c r="A91" s="2">
        <v>42197</v>
      </c>
      <c r="B91" s="3">
        <v>79</v>
      </c>
      <c r="C91" s="7">
        <v>6419</v>
      </c>
      <c r="D91" s="8">
        <v>240.30000305175781</v>
      </c>
      <c r="E91" s="4"/>
      <c r="F91" s="21">
        <v>2047</v>
      </c>
      <c r="G91" s="22">
        <v>239.756</v>
      </c>
      <c r="H91" s="4"/>
      <c r="I91" s="13">
        <f t="shared" si="8"/>
        <v>8466</v>
      </c>
      <c r="J91" s="14">
        <f t="shared" si="9"/>
        <v>240.168468177325</v>
      </c>
      <c r="K91" s="4"/>
      <c r="L91" s="27">
        <v>363</v>
      </c>
      <c r="M91" s="28">
        <v>151.22999572753906</v>
      </c>
      <c r="N91" s="34"/>
      <c r="O91" s="32"/>
      <c r="P91" s="33"/>
      <c r="Q91" s="4"/>
      <c r="R91" s="13">
        <f t="shared" si="10"/>
        <v>363</v>
      </c>
      <c r="S91" s="6">
        <f t="shared" si="11"/>
        <v>151.22999572753906</v>
      </c>
      <c r="U91" s="19">
        <f t="shared" si="12"/>
        <v>5819</v>
      </c>
      <c r="V91" s="6">
        <f t="shared" si="13"/>
        <v>151.01434755956294</v>
      </c>
      <c r="X91" s="7">
        <v>5456</v>
      </c>
      <c r="Y91" s="8">
        <v>151</v>
      </c>
      <c r="AA91" s="7">
        <v>4268</v>
      </c>
      <c r="AB91" s="8">
        <v>150</v>
      </c>
      <c r="AD91" s="7">
        <v>1186</v>
      </c>
      <c r="AE91" s="8">
        <v>150</v>
      </c>
      <c r="AG91" s="13">
        <f t="shared" si="14"/>
        <v>5454</v>
      </c>
      <c r="AH91" s="14">
        <f t="shared" si="15"/>
        <v>150</v>
      </c>
    </row>
    <row r="92" spans="1:34" x14ac:dyDescent="0.25">
      <c r="A92" s="2">
        <v>42204</v>
      </c>
      <c r="B92" s="3">
        <v>80</v>
      </c>
      <c r="C92" s="7">
        <v>3920</v>
      </c>
      <c r="D92" s="8">
        <v>234.25</v>
      </c>
      <c r="E92" s="4"/>
      <c r="F92" s="21">
        <v>1801</v>
      </c>
      <c r="G92" s="22">
        <v>234.88399999999999</v>
      </c>
      <c r="H92" s="4"/>
      <c r="I92" s="13">
        <f t="shared" si="8"/>
        <v>5721</v>
      </c>
      <c r="J92" s="14">
        <f t="shared" si="9"/>
        <v>234.44958643593779</v>
      </c>
      <c r="K92" s="4"/>
      <c r="L92" s="27">
        <v>2041</v>
      </c>
      <c r="M92" s="28">
        <v>147.82000732421875</v>
      </c>
      <c r="N92" s="34"/>
      <c r="O92" s="32">
        <v>848</v>
      </c>
      <c r="P92" s="33">
        <v>148.26900000000001</v>
      </c>
      <c r="Q92" s="4"/>
      <c r="R92" s="13">
        <f t="shared" si="10"/>
        <v>2889</v>
      </c>
      <c r="S92" s="6">
        <f t="shared" si="11"/>
        <v>147.95179887460384</v>
      </c>
      <c r="U92" s="19">
        <f t="shared" si="12"/>
        <v>9823</v>
      </c>
      <c r="V92" s="6">
        <f t="shared" si="13"/>
        <v>147.98582377570298</v>
      </c>
      <c r="X92" s="7">
        <v>6934</v>
      </c>
      <c r="Y92" s="8">
        <v>148</v>
      </c>
      <c r="AA92" s="7">
        <v>2582</v>
      </c>
      <c r="AB92" s="8">
        <v>147.66000366210938</v>
      </c>
      <c r="AD92" s="7">
        <v>361</v>
      </c>
      <c r="AE92" s="8">
        <v>148</v>
      </c>
      <c r="AG92" s="13">
        <f t="shared" si="14"/>
        <v>2943</v>
      </c>
      <c r="AH92" s="14">
        <f t="shared" si="15"/>
        <v>147.70170895534028</v>
      </c>
    </row>
    <row r="93" spans="1:34" x14ac:dyDescent="0.25">
      <c r="A93" s="2">
        <v>42211</v>
      </c>
      <c r="B93" s="3">
        <v>81</v>
      </c>
      <c r="C93" s="7">
        <v>4218</v>
      </c>
      <c r="D93" s="8">
        <v>232.08000183105469</v>
      </c>
      <c r="E93" s="4"/>
      <c r="F93" s="21">
        <v>1261</v>
      </c>
      <c r="G93" s="22">
        <v>231.12899999999999</v>
      </c>
      <c r="H93" s="4"/>
      <c r="I93" s="13">
        <f t="shared" si="8"/>
        <v>5479</v>
      </c>
      <c r="J93" s="14">
        <f t="shared" si="9"/>
        <v>231.86112734502439</v>
      </c>
      <c r="K93" s="4"/>
      <c r="L93" s="27">
        <v>1826</v>
      </c>
      <c r="M93" s="28">
        <v>146.33999633789063</v>
      </c>
      <c r="N93" s="34"/>
      <c r="O93" s="32">
        <v>398</v>
      </c>
      <c r="P93" s="33">
        <v>145.80199999999999</v>
      </c>
      <c r="Q93" s="4"/>
      <c r="R93" s="13">
        <f t="shared" si="10"/>
        <v>2224</v>
      </c>
      <c r="S93" s="6">
        <f t="shared" si="11"/>
        <v>146.2437182162717</v>
      </c>
      <c r="U93" s="19">
        <f t="shared" si="12"/>
        <v>6978</v>
      </c>
      <c r="V93" s="6">
        <f t="shared" si="13"/>
        <v>145.78472974094643</v>
      </c>
      <c r="X93" s="7">
        <v>4754</v>
      </c>
      <c r="Y93" s="8">
        <v>145.57000732421875</v>
      </c>
      <c r="AA93" s="7">
        <v>2303</v>
      </c>
      <c r="AB93" s="8">
        <v>144.99000549316406</v>
      </c>
      <c r="AD93" s="7">
        <v>332</v>
      </c>
      <c r="AE93" s="8">
        <v>145.6300048828125</v>
      </c>
      <c r="AG93" s="13">
        <f t="shared" si="14"/>
        <v>2635</v>
      </c>
      <c r="AH93" s="14">
        <f t="shared" si="15"/>
        <v>145.07064298741957</v>
      </c>
    </row>
    <row r="94" spans="1:34" x14ac:dyDescent="0.25">
      <c r="A94" s="2">
        <v>42218</v>
      </c>
      <c r="B94" s="3">
        <v>82</v>
      </c>
      <c r="C94" s="7">
        <v>6696</v>
      </c>
      <c r="D94" s="8">
        <v>233.07000732421875</v>
      </c>
      <c r="E94" s="4"/>
      <c r="F94" s="21">
        <v>3558</v>
      </c>
      <c r="G94" s="22">
        <v>233.47399999999999</v>
      </c>
      <c r="H94" s="4"/>
      <c r="I94" s="13">
        <f t="shared" si="8"/>
        <v>10254</v>
      </c>
      <c r="J94" s="14">
        <f t="shared" si="9"/>
        <v>233.2101873457157</v>
      </c>
      <c r="K94" s="4"/>
      <c r="L94" s="27">
        <v>1006</v>
      </c>
      <c r="M94" s="28">
        <v>148.61000061035156</v>
      </c>
      <c r="N94" s="34"/>
      <c r="O94" s="32">
        <v>1252</v>
      </c>
      <c r="P94" s="33">
        <v>148.61500000000001</v>
      </c>
      <c r="Q94" s="4"/>
      <c r="R94" s="13">
        <f t="shared" si="10"/>
        <v>2258</v>
      </c>
      <c r="S94" s="6">
        <f t="shared" si="11"/>
        <v>148.61277263685281</v>
      </c>
      <c r="U94" s="19">
        <f t="shared" si="12"/>
        <v>11735</v>
      </c>
      <c r="V94" s="6">
        <f t="shared" si="13"/>
        <v>147.81910497557971</v>
      </c>
      <c r="X94" s="7">
        <v>9477</v>
      </c>
      <c r="Y94" s="8">
        <v>147.6300048828125</v>
      </c>
      <c r="AA94" s="7">
        <v>3910</v>
      </c>
      <c r="AB94" s="8">
        <v>147.02000427246094</v>
      </c>
      <c r="AD94" s="7">
        <v>263</v>
      </c>
      <c r="AE94" s="8">
        <v>147</v>
      </c>
      <c r="AG94" s="13">
        <f t="shared" si="14"/>
        <v>4173</v>
      </c>
      <c r="AH94" s="14">
        <f t="shared" si="15"/>
        <v>147.01874351912826</v>
      </c>
    </row>
    <row r="95" spans="1:34" x14ac:dyDescent="0.25">
      <c r="A95" s="2">
        <v>42225</v>
      </c>
      <c r="B95" s="3">
        <v>83</v>
      </c>
      <c r="C95" s="7">
        <v>7326</v>
      </c>
      <c r="D95" s="8">
        <v>237.02000427246094</v>
      </c>
      <c r="E95" s="4"/>
      <c r="F95" s="21">
        <v>3919</v>
      </c>
      <c r="G95" s="22">
        <v>237.73400000000001</v>
      </c>
      <c r="H95" s="4"/>
      <c r="I95" s="13">
        <f t="shared" si="8"/>
        <v>11245</v>
      </c>
      <c r="J95" s="14">
        <f t="shared" si="9"/>
        <v>237.26883924411285</v>
      </c>
      <c r="K95" s="4"/>
      <c r="L95" s="27">
        <v>596</v>
      </c>
      <c r="M95" s="28">
        <v>152.6199951171875</v>
      </c>
      <c r="N95" s="34"/>
      <c r="O95" s="32">
        <v>816</v>
      </c>
      <c r="P95" s="33">
        <v>152.81899999999999</v>
      </c>
      <c r="Q95" s="4"/>
      <c r="R95" s="13">
        <f t="shared" si="10"/>
        <v>1412</v>
      </c>
      <c r="S95" s="6">
        <f t="shared" si="11"/>
        <v>152.73500077184403</v>
      </c>
      <c r="U95" s="19">
        <f t="shared" si="12"/>
        <v>15191</v>
      </c>
      <c r="V95" s="6">
        <f t="shared" si="13"/>
        <v>152.14088383384546</v>
      </c>
      <c r="X95" s="7">
        <v>13779</v>
      </c>
      <c r="Y95" s="8">
        <v>152.08000183105469</v>
      </c>
      <c r="AA95" s="7">
        <v>2755</v>
      </c>
      <c r="AB95" s="8">
        <v>150.05999755859375</v>
      </c>
      <c r="AD95" s="7">
        <v>906</v>
      </c>
      <c r="AE95" s="8">
        <v>150</v>
      </c>
      <c r="AG95" s="13">
        <f t="shared" si="14"/>
        <v>3661</v>
      </c>
      <c r="AH95" s="14">
        <f t="shared" si="15"/>
        <v>150.04514976070084</v>
      </c>
    </row>
    <row r="96" spans="1:34" x14ac:dyDescent="0.25">
      <c r="A96" s="2">
        <v>42232</v>
      </c>
      <c r="B96" s="3">
        <v>84</v>
      </c>
      <c r="C96" s="7">
        <v>3918</v>
      </c>
      <c r="D96" s="8">
        <v>238.96000671386719</v>
      </c>
      <c r="E96" s="4"/>
      <c r="F96" s="21">
        <v>2043</v>
      </c>
      <c r="G96" s="22">
        <v>235.50899999999999</v>
      </c>
      <c r="H96" s="4"/>
      <c r="I96" s="13">
        <f t="shared" si="8"/>
        <v>5961</v>
      </c>
      <c r="J96" s="14">
        <f t="shared" si="9"/>
        <v>237.77725101575771</v>
      </c>
      <c r="K96" s="4"/>
      <c r="L96" s="27">
        <v>2777</v>
      </c>
      <c r="M96" s="28">
        <v>152.60000610351563</v>
      </c>
      <c r="N96" s="34"/>
      <c r="O96" s="32">
        <v>297</v>
      </c>
      <c r="P96" s="33">
        <v>151</v>
      </c>
      <c r="Q96" s="4"/>
      <c r="R96" s="13">
        <f t="shared" si="10"/>
        <v>3074</v>
      </c>
      <c r="S96" s="6">
        <f t="shared" si="11"/>
        <v>152.44541865629893</v>
      </c>
      <c r="U96" s="19">
        <f t="shared" si="12"/>
        <v>6847</v>
      </c>
      <c r="V96" s="6">
        <f t="shared" si="13"/>
        <v>151.51667536494156</v>
      </c>
      <c r="X96" s="7">
        <v>3773</v>
      </c>
      <c r="Y96" s="8">
        <v>150.75999450683594</v>
      </c>
      <c r="AA96" s="7">
        <v>475</v>
      </c>
      <c r="AB96" s="8">
        <v>149.69000244140625</v>
      </c>
      <c r="AD96" s="7">
        <v>889</v>
      </c>
      <c r="AE96" s="8">
        <v>148</v>
      </c>
      <c r="AG96" s="13">
        <f t="shared" si="14"/>
        <v>1364</v>
      </c>
      <c r="AH96" s="14">
        <f t="shared" si="15"/>
        <v>148.58852724315832</v>
      </c>
    </row>
    <row r="97" spans="1:34" x14ac:dyDescent="0.25">
      <c r="A97" s="2">
        <v>42239</v>
      </c>
      <c r="B97" s="3">
        <v>85</v>
      </c>
      <c r="C97" s="7">
        <v>11550</v>
      </c>
      <c r="D97" s="8">
        <v>232.46000671386719</v>
      </c>
      <c r="E97" s="4"/>
      <c r="F97" s="21">
        <v>3106</v>
      </c>
      <c r="G97" s="22">
        <v>232.55199999999999</v>
      </c>
      <c r="H97" s="4"/>
      <c r="I97" s="13">
        <f t="shared" si="8"/>
        <v>14656</v>
      </c>
      <c r="J97" s="14">
        <f t="shared" si="9"/>
        <v>232.4795025617608</v>
      </c>
      <c r="K97" s="4"/>
      <c r="L97" s="27">
        <v>2145</v>
      </c>
      <c r="M97" s="28">
        <v>148.96000671386719</v>
      </c>
      <c r="N97" s="34"/>
      <c r="O97" s="32">
        <v>617</v>
      </c>
      <c r="P97" s="33">
        <v>148.90799999999999</v>
      </c>
      <c r="Q97" s="4"/>
      <c r="R97" s="13">
        <f t="shared" si="10"/>
        <v>2762</v>
      </c>
      <c r="S97" s="6">
        <f t="shared" si="11"/>
        <v>148.94838899393378</v>
      </c>
      <c r="U97" s="19">
        <f t="shared" si="12"/>
        <v>12116</v>
      </c>
      <c r="V97" s="6">
        <f t="shared" si="13"/>
        <v>148.2393577899297</v>
      </c>
      <c r="X97" s="7">
        <v>9354</v>
      </c>
      <c r="Y97" s="8">
        <v>148.02999877929688</v>
      </c>
      <c r="AA97" s="7">
        <v>4810</v>
      </c>
      <c r="AB97" s="8">
        <v>146.92999267578125</v>
      </c>
      <c r="AD97" s="7">
        <v>606</v>
      </c>
      <c r="AE97" s="8">
        <v>147.77999877929688</v>
      </c>
      <c r="AG97" s="13">
        <f t="shared" si="14"/>
        <v>5416</v>
      </c>
      <c r="AH97" s="14">
        <f t="shared" si="15"/>
        <v>147.02510044881126</v>
      </c>
    </row>
    <row r="98" spans="1:34" x14ac:dyDescent="0.25">
      <c r="A98" s="2">
        <v>42246</v>
      </c>
      <c r="B98" s="3">
        <v>86</v>
      </c>
      <c r="C98" s="7">
        <v>4689</v>
      </c>
      <c r="D98" s="8">
        <v>226.41000366210938</v>
      </c>
      <c r="E98" s="4"/>
      <c r="F98" s="21">
        <v>1609</v>
      </c>
      <c r="G98" s="22">
        <v>227.249</v>
      </c>
      <c r="H98" s="4"/>
      <c r="I98" s="13">
        <f t="shared" si="8"/>
        <v>6298</v>
      </c>
      <c r="J98" s="14">
        <f t="shared" si="9"/>
        <v>226.62434870937295</v>
      </c>
      <c r="K98" s="4"/>
      <c r="L98" s="27">
        <v>1567</v>
      </c>
      <c r="M98" s="28">
        <v>146.67999267578125</v>
      </c>
      <c r="N98" s="34"/>
      <c r="O98" s="32">
        <v>414</v>
      </c>
      <c r="P98" s="33">
        <v>145</v>
      </c>
      <c r="Q98" s="4"/>
      <c r="R98" s="13">
        <f t="shared" si="10"/>
        <v>1981</v>
      </c>
      <c r="S98" s="6">
        <f t="shared" si="11"/>
        <v>146.32889880007534</v>
      </c>
      <c r="U98" s="19">
        <f t="shared" si="12"/>
        <v>11830</v>
      </c>
      <c r="V98" s="6">
        <f t="shared" si="13"/>
        <v>145.2225315742138</v>
      </c>
      <c r="X98" s="7">
        <v>9849</v>
      </c>
      <c r="Y98" s="8">
        <v>145</v>
      </c>
      <c r="AA98" s="7">
        <v>672</v>
      </c>
      <c r="AB98" s="8">
        <v>145.94000244140625</v>
      </c>
      <c r="AD98" s="7">
        <v>437</v>
      </c>
      <c r="AE98" s="8">
        <v>146</v>
      </c>
      <c r="AG98" s="13">
        <f t="shared" si="14"/>
        <v>1109</v>
      </c>
      <c r="AH98" s="14">
        <f t="shared" si="15"/>
        <v>145.96364440092427</v>
      </c>
    </row>
    <row r="99" spans="1:34" x14ac:dyDescent="0.25">
      <c r="A99" s="2">
        <v>42253</v>
      </c>
      <c r="B99" s="3">
        <v>87</v>
      </c>
      <c r="C99" s="7">
        <v>11625</v>
      </c>
      <c r="D99" s="8">
        <v>222.08000183105469</v>
      </c>
      <c r="E99" s="4"/>
      <c r="F99" s="21">
        <v>3768</v>
      </c>
      <c r="G99" s="22">
        <v>221.93</v>
      </c>
      <c r="H99" s="4"/>
      <c r="I99" s="13">
        <f t="shared" si="8"/>
        <v>15393</v>
      </c>
      <c r="J99" s="14">
        <f t="shared" si="9"/>
        <v>222.0432833941409</v>
      </c>
      <c r="K99" s="4"/>
      <c r="L99" s="27">
        <v>229</v>
      </c>
      <c r="M99" s="28">
        <v>143</v>
      </c>
      <c r="N99" s="34"/>
      <c r="O99" s="32"/>
      <c r="P99" s="33"/>
      <c r="Q99" s="4"/>
      <c r="R99" s="13">
        <f t="shared" si="10"/>
        <v>229</v>
      </c>
      <c r="S99" s="6">
        <f t="shared" si="11"/>
        <v>143</v>
      </c>
      <c r="U99" s="19">
        <f t="shared" si="12"/>
        <v>8460</v>
      </c>
      <c r="V99" s="6">
        <f t="shared" si="13"/>
        <v>142.59137057581691</v>
      </c>
      <c r="X99" s="7">
        <v>8231</v>
      </c>
      <c r="Y99" s="8">
        <v>142.58000183105469</v>
      </c>
      <c r="AA99" s="7">
        <v>3164</v>
      </c>
      <c r="AB99" s="8">
        <v>142.97000122070313</v>
      </c>
      <c r="AD99" s="7">
        <v>123</v>
      </c>
      <c r="AE99" s="8">
        <v>143</v>
      </c>
      <c r="AG99" s="13">
        <f t="shared" si="14"/>
        <v>3287</v>
      </c>
      <c r="AH99" s="14">
        <f t="shared" si="15"/>
        <v>142.97112377922261</v>
      </c>
    </row>
    <row r="100" spans="1:34" x14ac:dyDescent="0.25">
      <c r="A100" s="2">
        <v>42260</v>
      </c>
      <c r="B100" s="3">
        <v>88</v>
      </c>
      <c r="C100" s="7">
        <v>6243</v>
      </c>
      <c r="D100" s="8">
        <v>218.77999877929688</v>
      </c>
      <c r="E100" s="4"/>
      <c r="F100" s="21">
        <v>1021</v>
      </c>
      <c r="G100" s="22">
        <v>218.77</v>
      </c>
      <c r="H100" s="4"/>
      <c r="I100" s="13">
        <f t="shared" si="8"/>
        <v>7264</v>
      </c>
      <c r="J100" s="14">
        <f t="shared" si="9"/>
        <v>218.77859338920021</v>
      </c>
      <c r="K100" s="4"/>
      <c r="L100" s="27">
        <v>1004</v>
      </c>
      <c r="M100" s="28">
        <v>140.47999572753906</v>
      </c>
      <c r="N100" s="34"/>
      <c r="O100" s="32">
        <v>119</v>
      </c>
      <c r="P100" s="33">
        <v>140</v>
      </c>
      <c r="Q100" s="4"/>
      <c r="R100" s="13">
        <f t="shared" si="10"/>
        <v>1123</v>
      </c>
      <c r="S100" s="6">
        <f t="shared" si="11"/>
        <v>140.42913242248372</v>
      </c>
      <c r="U100" s="19">
        <f t="shared" si="12"/>
        <v>9397</v>
      </c>
      <c r="V100" s="6">
        <f t="shared" si="13"/>
        <v>139.51418225608177</v>
      </c>
      <c r="X100" s="7">
        <v>8274</v>
      </c>
      <c r="Y100" s="8">
        <v>139.38999938964844</v>
      </c>
      <c r="AA100" s="7">
        <v>1053</v>
      </c>
      <c r="AB100" s="8">
        <v>140.63999938964844</v>
      </c>
      <c r="AD100" s="7"/>
      <c r="AE100" s="12"/>
      <c r="AG100" s="13">
        <f t="shared" si="14"/>
        <v>1053</v>
      </c>
      <c r="AH100" s="14">
        <f t="shared" si="15"/>
        <v>140.63999938964844</v>
      </c>
    </row>
    <row r="101" spans="1:34" x14ac:dyDescent="0.25">
      <c r="A101" s="2">
        <v>42267</v>
      </c>
      <c r="B101" s="3">
        <v>89</v>
      </c>
      <c r="C101" s="7">
        <v>12392</v>
      </c>
      <c r="D101" s="8">
        <v>213.08999633789063</v>
      </c>
      <c r="E101" s="4"/>
      <c r="F101" s="21">
        <v>386</v>
      </c>
      <c r="G101" s="22">
        <v>213.834</v>
      </c>
      <c r="H101" s="4"/>
      <c r="I101" s="13">
        <f t="shared" si="8"/>
        <v>12778</v>
      </c>
      <c r="J101" s="14">
        <f t="shared" si="9"/>
        <v>213.11247132721402</v>
      </c>
      <c r="K101" s="4"/>
      <c r="L101" s="27">
        <v>1182</v>
      </c>
      <c r="M101" s="28">
        <v>135.99000549316406</v>
      </c>
      <c r="N101" s="34"/>
      <c r="O101" s="32">
        <v>746</v>
      </c>
      <c r="P101" s="33">
        <v>135.047</v>
      </c>
      <c r="Q101" s="4"/>
      <c r="R101" s="13">
        <f t="shared" si="10"/>
        <v>1928</v>
      </c>
      <c r="S101" s="6">
        <f t="shared" si="11"/>
        <v>135.62512888636925</v>
      </c>
      <c r="U101" s="19">
        <f t="shared" si="12"/>
        <v>7178</v>
      </c>
      <c r="V101" s="6">
        <f t="shared" si="13"/>
        <v>134.99968945713846</v>
      </c>
      <c r="X101" s="7">
        <v>5250</v>
      </c>
      <c r="Y101" s="8">
        <v>134.77000427246094</v>
      </c>
      <c r="AA101" s="7">
        <v>3734</v>
      </c>
      <c r="AB101" s="8">
        <v>135.83000183105469</v>
      </c>
      <c r="AD101" s="7">
        <v>951</v>
      </c>
      <c r="AE101" s="8">
        <v>135.63999938964844</v>
      </c>
      <c r="AG101" s="13">
        <f t="shared" si="14"/>
        <v>4685</v>
      </c>
      <c r="AH101" s="14">
        <f t="shared" si="15"/>
        <v>135.79143356600082</v>
      </c>
    </row>
    <row r="102" spans="1:34" x14ac:dyDescent="0.25">
      <c r="A102" s="2">
        <v>42274</v>
      </c>
      <c r="B102" s="3">
        <v>90</v>
      </c>
      <c r="C102" s="7">
        <v>3610</v>
      </c>
      <c r="D102" s="8">
        <v>200.86000061035156</v>
      </c>
      <c r="E102" s="4"/>
      <c r="F102" s="21">
        <v>1356</v>
      </c>
      <c r="G102" s="22">
        <v>203.31299999999999</v>
      </c>
      <c r="H102" s="4"/>
      <c r="I102" s="13">
        <f t="shared" si="8"/>
        <v>4966</v>
      </c>
      <c r="J102" s="14">
        <f t="shared" si="9"/>
        <v>201.52980874010655</v>
      </c>
      <c r="K102" s="4"/>
      <c r="L102" s="27">
        <v>579</v>
      </c>
      <c r="M102" s="28">
        <v>130</v>
      </c>
      <c r="N102" s="34"/>
      <c r="O102" s="32">
        <v>265</v>
      </c>
      <c r="P102" s="33">
        <v>130</v>
      </c>
      <c r="Q102" s="4"/>
      <c r="R102" s="13">
        <f t="shared" si="10"/>
        <v>844</v>
      </c>
      <c r="S102" s="6">
        <f t="shared" si="11"/>
        <v>130</v>
      </c>
      <c r="U102" s="19">
        <f t="shared" si="12"/>
        <v>6791</v>
      </c>
      <c r="V102" s="6">
        <f t="shared" si="13"/>
        <v>129.45705920160299</v>
      </c>
      <c r="X102" s="7">
        <v>5947</v>
      </c>
      <c r="Y102" s="8">
        <v>129.3800048828125</v>
      </c>
      <c r="AA102" s="7">
        <v>710</v>
      </c>
      <c r="AB102" s="8">
        <v>129.94000244140625</v>
      </c>
      <c r="AD102" s="7">
        <v>224</v>
      </c>
      <c r="AE102" s="8">
        <v>128.89999389648438</v>
      </c>
      <c r="AG102" s="13">
        <f t="shared" si="14"/>
        <v>934</v>
      </c>
      <c r="AH102" s="14">
        <f t="shared" si="15"/>
        <v>129.69057855054703</v>
      </c>
    </row>
    <row r="103" spans="1:34" x14ac:dyDescent="0.25">
      <c r="A103" s="2">
        <v>42281</v>
      </c>
      <c r="B103" s="3">
        <v>91</v>
      </c>
      <c r="C103" s="7">
        <v>4090</v>
      </c>
      <c r="D103" s="8">
        <v>187.46000671386719</v>
      </c>
      <c r="E103" s="4"/>
      <c r="F103" s="21">
        <v>956</v>
      </c>
      <c r="G103" s="22">
        <v>187.74100000000001</v>
      </c>
      <c r="H103" s="4"/>
      <c r="I103" s="13">
        <f t="shared" si="8"/>
        <v>5046</v>
      </c>
      <c r="J103" s="14">
        <f t="shared" si="9"/>
        <v>187.51324285765295</v>
      </c>
      <c r="K103" s="4"/>
      <c r="L103" s="27">
        <v>1021</v>
      </c>
      <c r="M103" s="28">
        <v>118.19000244140625</v>
      </c>
      <c r="N103" s="34"/>
      <c r="O103" s="32">
        <v>268</v>
      </c>
      <c r="P103" s="33">
        <v>117</v>
      </c>
      <c r="Q103" s="4"/>
      <c r="R103" s="13">
        <f t="shared" si="10"/>
        <v>1289</v>
      </c>
      <c r="S103" s="6">
        <f t="shared" si="11"/>
        <v>117.94258533178882</v>
      </c>
      <c r="U103" s="19">
        <f t="shared" si="12"/>
        <v>5582</v>
      </c>
      <c r="V103" s="6">
        <f t="shared" si="13"/>
        <v>117.26380544817606</v>
      </c>
      <c r="X103" s="7">
        <v>4293</v>
      </c>
      <c r="Y103" s="8">
        <v>117.05999755859375</v>
      </c>
      <c r="AA103" s="7">
        <v>4143</v>
      </c>
      <c r="AB103" s="8">
        <v>120.13999938964844</v>
      </c>
      <c r="AD103" s="7">
        <v>1197</v>
      </c>
      <c r="AE103" s="8">
        <v>121.30999755859375</v>
      </c>
      <c r="AG103" s="13">
        <f t="shared" si="14"/>
        <v>5340</v>
      </c>
      <c r="AH103" s="14">
        <f t="shared" si="15"/>
        <v>120.40226302414797</v>
      </c>
    </row>
    <row r="104" spans="1:34" x14ac:dyDescent="0.25">
      <c r="A104" s="2">
        <v>42288</v>
      </c>
      <c r="B104" s="3">
        <v>92</v>
      </c>
      <c r="C104" s="7">
        <v>3006</v>
      </c>
      <c r="D104" s="8">
        <v>194.69999694824219</v>
      </c>
      <c r="E104" s="4"/>
      <c r="F104" s="21">
        <v>1835</v>
      </c>
      <c r="G104" s="22">
        <v>196.363</v>
      </c>
      <c r="H104" s="4"/>
      <c r="I104" s="13">
        <f t="shared" si="8"/>
        <v>4841</v>
      </c>
      <c r="J104" s="14">
        <f t="shared" si="9"/>
        <v>195.33036476480396</v>
      </c>
      <c r="K104" s="4"/>
      <c r="L104" s="27">
        <v>384</v>
      </c>
      <c r="M104" s="28">
        <v>123.76000213623047</v>
      </c>
      <c r="N104" s="34"/>
      <c r="O104" s="32">
        <v>367</v>
      </c>
      <c r="P104" s="33">
        <v>126.79300000000001</v>
      </c>
      <c r="Q104" s="4"/>
      <c r="R104" s="13">
        <f t="shared" si="10"/>
        <v>751</v>
      </c>
      <c r="S104" s="6">
        <f t="shared" si="11"/>
        <v>125.24217286326565</v>
      </c>
      <c r="U104" s="19">
        <f t="shared" si="12"/>
        <v>8563</v>
      </c>
      <c r="V104" s="6">
        <f t="shared" si="13"/>
        <v>126.03388959341106</v>
      </c>
      <c r="X104" s="7">
        <v>7812</v>
      </c>
      <c r="Y104" s="8">
        <v>126.11000061035156</v>
      </c>
      <c r="AA104" s="7">
        <v>5128</v>
      </c>
      <c r="AB104" s="8">
        <v>126.80000305175781</v>
      </c>
      <c r="AD104" s="7">
        <v>521</v>
      </c>
      <c r="AE104" s="8">
        <v>127</v>
      </c>
      <c r="AG104" s="13">
        <f t="shared" si="14"/>
        <v>5649</v>
      </c>
      <c r="AH104" s="14">
        <f t="shared" si="15"/>
        <v>126.81844851290742</v>
      </c>
    </row>
    <row r="105" spans="1:34" x14ac:dyDescent="0.25">
      <c r="A105" s="2">
        <v>42295</v>
      </c>
      <c r="B105" s="3">
        <v>93</v>
      </c>
      <c r="C105" s="7">
        <v>4020</v>
      </c>
      <c r="D105" s="8">
        <v>203.72999572753906</v>
      </c>
      <c r="E105" s="4"/>
      <c r="F105" s="21">
        <v>2276</v>
      </c>
      <c r="G105" s="22">
        <v>204.59700000000001</v>
      </c>
      <c r="H105" s="4"/>
      <c r="I105" s="13">
        <f t="shared" si="8"/>
        <v>6296</v>
      </c>
      <c r="J105" s="14">
        <f t="shared" si="9"/>
        <v>204.04341722120503</v>
      </c>
      <c r="K105" s="4"/>
      <c r="L105" s="27">
        <v>570</v>
      </c>
      <c r="M105" s="28">
        <v>136.38999938964844</v>
      </c>
      <c r="N105" s="34"/>
      <c r="O105" s="32">
        <v>605</v>
      </c>
      <c r="P105" s="33">
        <v>135.71100000000001</v>
      </c>
      <c r="Q105" s="4"/>
      <c r="R105" s="13">
        <f t="shared" si="10"/>
        <v>1175</v>
      </c>
      <c r="S105" s="6">
        <f t="shared" si="11"/>
        <v>136.04038693795715</v>
      </c>
      <c r="U105" s="19">
        <f t="shared" si="12"/>
        <v>11042</v>
      </c>
      <c r="V105" s="6">
        <f t="shared" si="13"/>
        <v>134.04733748983375</v>
      </c>
      <c r="X105" s="7">
        <v>9867</v>
      </c>
      <c r="Y105" s="8">
        <v>133.80999755859375</v>
      </c>
      <c r="AA105" s="7">
        <v>6682</v>
      </c>
      <c r="AB105" s="8">
        <v>135.42999267578125</v>
      </c>
      <c r="AD105" s="7">
        <v>2667</v>
      </c>
      <c r="AE105" s="8">
        <v>135.35000610351563</v>
      </c>
      <c r="AG105" s="13">
        <f t="shared" si="14"/>
        <v>9349</v>
      </c>
      <c r="AH105" s="14">
        <f t="shared" si="15"/>
        <v>135.40717481416692</v>
      </c>
    </row>
    <row r="106" spans="1:34" x14ac:dyDescent="0.25">
      <c r="A106" s="2">
        <v>42302</v>
      </c>
      <c r="B106" s="3">
        <v>94</v>
      </c>
      <c r="C106" s="7">
        <v>2587</v>
      </c>
      <c r="D106" s="8">
        <v>207.49000549316406</v>
      </c>
      <c r="E106" s="4"/>
      <c r="F106" s="21">
        <v>1984</v>
      </c>
      <c r="G106" s="22">
        <v>206.53100000000001</v>
      </c>
      <c r="H106" s="4"/>
      <c r="I106" s="13">
        <f t="shared" si="8"/>
        <v>4571</v>
      </c>
      <c r="J106" s="14">
        <f t="shared" si="9"/>
        <v>207.07375808593642</v>
      </c>
      <c r="K106" s="4"/>
      <c r="L106" s="27">
        <v>78</v>
      </c>
      <c r="M106" s="28">
        <v>140</v>
      </c>
      <c r="N106" s="34"/>
      <c r="O106" s="32"/>
      <c r="P106" s="33"/>
      <c r="Q106" s="4"/>
      <c r="R106" s="13">
        <f t="shared" si="10"/>
        <v>78</v>
      </c>
      <c r="S106" s="6">
        <f t="shared" si="11"/>
        <v>140</v>
      </c>
      <c r="U106" s="19">
        <f t="shared" si="12"/>
        <v>3060</v>
      </c>
      <c r="V106" s="6">
        <f t="shared" si="13"/>
        <v>137.46626856186811</v>
      </c>
      <c r="X106" s="7">
        <v>2982</v>
      </c>
      <c r="Y106" s="8">
        <v>137.39999389648438</v>
      </c>
      <c r="AA106" s="7">
        <v>4317</v>
      </c>
      <c r="AB106" s="8">
        <v>137.96000671386719</v>
      </c>
      <c r="AD106" s="7">
        <v>1066</v>
      </c>
      <c r="AE106" s="8">
        <v>137.94999694824219</v>
      </c>
      <c r="AG106" s="13">
        <f t="shared" si="14"/>
        <v>5383</v>
      </c>
      <c r="AH106" s="14">
        <f t="shared" si="15"/>
        <v>137.95802447159406</v>
      </c>
    </row>
    <row r="107" spans="1:34" x14ac:dyDescent="0.25">
      <c r="A107" s="2">
        <v>42309</v>
      </c>
      <c r="B107" s="3">
        <v>95</v>
      </c>
      <c r="C107" s="7">
        <v>4740</v>
      </c>
      <c r="D107" s="8">
        <v>209.66000366210938</v>
      </c>
      <c r="E107" s="4"/>
      <c r="F107" s="21">
        <v>2902</v>
      </c>
      <c r="G107" s="22">
        <v>209.17099999999999</v>
      </c>
      <c r="H107" s="4"/>
      <c r="I107" s="13">
        <f t="shared" si="8"/>
        <v>7642</v>
      </c>
      <c r="J107" s="14">
        <f t="shared" si="9"/>
        <v>209.47430768887708</v>
      </c>
      <c r="K107" s="4"/>
      <c r="L107" s="27">
        <v>1460</v>
      </c>
      <c r="M107" s="28">
        <v>138.72999572753906</v>
      </c>
      <c r="N107" s="34"/>
      <c r="O107" s="32">
        <v>156</v>
      </c>
      <c r="P107" s="33">
        <v>136.48099999999999</v>
      </c>
      <c r="Q107" s="4"/>
      <c r="R107" s="13">
        <f t="shared" si="10"/>
        <v>1616</v>
      </c>
      <c r="S107" s="6">
        <f t="shared" si="11"/>
        <v>138.51288970433603</v>
      </c>
      <c r="U107" s="19">
        <f t="shared" si="12"/>
        <v>9697</v>
      </c>
      <c r="V107" s="6">
        <f t="shared" si="13"/>
        <v>137.15212428794626</v>
      </c>
      <c r="X107" s="7">
        <v>8081</v>
      </c>
      <c r="Y107" s="8">
        <v>136.8800048828125</v>
      </c>
      <c r="AA107" s="7">
        <v>6215</v>
      </c>
      <c r="AB107" s="8">
        <v>137.96000671386719</v>
      </c>
      <c r="AD107" s="7">
        <v>3533</v>
      </c>
      <c r="AE107" s="8">
        <v>138</v>
      </c>
      <c r="AG107" s="13">
        <f t="shared" si="14"/>
        <v>9748</v>
      </c>
      <c r="AH107" s="14">
        <f t="shared" si="15"/>
        <v>137.97450161332424</v>
      </c>
    </row>
    <row r="108" spans="1:34" x14ac:dyDescent="0.25">
      <c r="A108" s="2">
        <v>42316</v>
      </c>
      <c r="B108" s="3">
        <v>96</v>
      </c>
      <c r="C108" s="7">
        <v>6015</v>
      </c>
      <c r="D108" s="8">
        <v>203.52000427246094</v>
      </c>
      <c r="E108" s="4"/>
      <c r="F108" s="21">
        <v>1231</v>
      </c>
      <c r="G108" s="22">
        <v>205.66200000000001</v>
      </c>
      <c r="H108" s="4"/>
      <c r="I108" s="13">
        <f t="shared" si="8"/>
        <v>7246</v>
      </c>
      <c r="J108" s="14">
        <f t="shared" si="9"/>
        <v>203.88390114530119</v>
      </c>
      <c r="K108" s="4"/>
      <c r="L108" s="27">
        <v>661</v>
      </c>
      <c r="M108" s="28">
        <v>134</v>
      </c>
      <c r="N108" s="34"/>
      <c r="O108" s="32"/>
      <c r="P108" s="33"/>
      <c r="Q108" s="4"/>
      <c r="R108" s="13">
        <f t="shared" si="10"/>
        <v>661</v>
      </c>
      <c r="S108" s="6">
        <f t="shared" si="11"/>
        <v>134</v>
      </c>
      <c r="U108" s="19">
        <f t="shared" si="12"/>
        <v>2979</v>
      </c>
      <c r="V108" s="6">
        <f t="shared" si="13"/>
        <v>130.5607399276216</v>
      </c>
      <c r="X108" s="7">
        <v>2318</v>
      </c>
      <c r="Y108" s="8">
        <v>129.58000183105469</v>
      </c>
      <c r="AA108" s="7">
        <v>2444</v>
      </c>
      <c r="AB108" s="8">
        <v>133.49000549316406</v>
      </c>
      <c r="AD108" s="7">
        <v>613</v>
      </c>
      <c r="AE108" s="8">
        <v>133.85000610351563</v>
      </c>
      <c r="AG108" s="13">
        <f t="shared" si="14"/>
        <v>3057</v>
      </c>
      <c r="AH108" s="14">
        <f t="shared" si="15"/>
        <v>133.56219403557344</v>
      </c>
    </row>
    <row r="109" spans="1:34" x14ac:dyDescent="0.25">
      <c r="A109" s="2">
        <v>42323</v>
      </c>
      <c r="B109" s="3">
        <v>97</v>
      </c>
      <c r="C109" s="15">
        <v>3505</v>
      </c>
      <c r="D109" s="16">
        <v>198.75696941381173</v>
      </c>
      <c r="E109" s="4"/>
      <c r="F109" s="21">
        <v>1329</v>
      </c>
      <c r="G109" s="22">
        <v>199.18700000000001</v>
      </c>
      <c r="H109" s="4"/>
      <c r="I109" s="13">
        <f t="shared" si="8"/>
        <v>4834</v>
      </c>
      <c r="J109" s="14">
        <f t="shared" si="9"/>
        <v>198.87519668916224</v>
      </c>
      <c r="K109" s="4"/>
      <c r="L109" s="27">
        <v>760</v>
      </c>
      <c r="M109" s="28">
        <v>129.8800048828125</v>
      </c>
      <c r="N109" s="34"/>
      <c r="O109" s="32">
        <v>759</v>
      </c>
      <c r="P109" s="33">
        <v>129</v>
      </c>
      <c r="Q109" s="4"/>
      <c r="R109" s="13">
        <f t="shared" si="10"/>
        <v>1519</v>
      </c>
      <c r="S109" s="6">
        <f t="shared" si="11"/>
        <v>129.44029210726629</v>
      </c>
      <c r="U109" s="19">
        <f t="shared" si="12"/>
        <v>5314</v>
      </c>
      <c r="V109" s="6">
        <f t="shared" si="13"/>
        <v>127.95464923357578</v>
      </c>
      <c r="X109" s="7">
        <v>3795</v>
      </c>
      <c r="Y109" s="8">
        <v>127.36000061035156</v>
      </c>
      <c r="AA109" s="7">
        <v>4247</v>
      </c>
      <c r="AB109" s="8">
        <v>128.94999694824219</v>
      </c>
      <c r="AD109" s="7">
        <v>211</v>
      </c>
      <c r="AE109" s="8">
        <v>129</v>
      </c>
      <c r="AG109" s="13">
        <f t="shared" si="14"/>
        <v>4458</v>
      </c>
      <c r="AH109" s="14">
        <f t="shared" si="15"/>
        <v>128.95236362476101</v>
      </c>
    </row>
    <row r="110" spans="1:34" x14ac:dyDescent="0.25">
      <c r="A110" s="2">
        <v>42330</v>
      </c>
      <c r="B110" s="3">
        <v>98</v>
      </c>
      <c r="C110" s="7">
        <v>6611</v>
      </c>
      <c r="D110" s="8">
        <v>194.72999572753906</v>
      </c>
      <c r="E110" s="4"/>
      <c r="F110" s="21">
        <v>1223</v>
      </c>
      <c r="G110" s="22">
        <v>194.316</v>
      </c>
      <c r="H110" s="4"/>
      <c r="I110" s="13">
        <f t="shared" si="8"/>
        <v>7834</v>
      </c>
      <c r="J110" s="14">
        <f t="shared" si="9"/>
        <v>194.66536504400824</v>
      </c>
      <c r="K110" s="4"/>
      <c r="L110" s="27">
        <v>1369</v>
      </c>
      <c r="M110" s="28">
        <v>125.70999908447266</v>
      </c>
      <c r="N110" s="34"/>
      <c r="O110" s="32">
        <v>253</v>
      </c>
      <c r="P110" s="33">
        <v>126</v>
      </c>
      <c r="Q110" s="4"/>
      <c r="R110" s="13">
        <f t="shared" si="10"/>
        <v>1622</v>
      </c>
      <c r="S110" s="6">
        <f t="shared" si="11"/>
        <v>125.75523350594517</v>
      </c>
      <c r="U110" s="19">
        <f t="shared" si="12"/>
        <v>7689</v>
      </c>
      <c r="V110" s="6">
        <f t="shared" si="13"/>
        <v>125.2855678195683</v>
      </c>
      <c r="X110" s="7">
        <v>6067</v>
      </c>
      <c r="Y110" s="8">
        <v>125.16000366210938</v>
      </c>
      <c r="AA110" s="7">
        <v>7055</v>
      </c>
      <c r="AB110" s="8">
        <v>126.83000183105469</v>
      </c>
      <c r="AD110" s="7">
        <v>489</v>
      </c>
      <c r="AE110" s="8">
        <v>127</v>
      </c>
      <c r="AG110" s="13">
        <f t="shared" si="14"/>
        <v>7544</v>
      </c>
      <c r="AH110" s="14">
        <f t="shared" si="15"/>
        <v>126.84102106549454</v>
      </c>
    </row>
    <row r="111" spans="1:34" x14ac:dyDescent="0.25">
      <c r="A111" s="2">
        <v>42337</v>
      </c>
      <c r="B111" s="3">
        <v>99</v>
      </c>
      <c r="C111" s="7">
        <v>872</v>
      </c>
      <c r="D111" s="8">
        <v>195.27999877929688</v>
      </c>
      <c r="E111" s="4"/>
      <c r="F111" s="21">
        <v>1125</v>
      </c>
      <c r="G111" s="22">
        <v>195.74</v>
      </c>
      <c r="H111" s="4"/>
      <c r="I111" s="13">
        <f t="shared" si="8"/>
        <v>1997</v>
      </c>
      <c r="J111" s="14">
        <f t="shared" si="9"/>
        <v>195.53913817503599</v>
      </c>
      <c r="K111" s="4"/>
      <c r="L111" s="27">
        <v>953</v>
      </c>
      <c r="M111" s="28">
        <v>127</v>
      </c>
      <c r="N111" s="34"/>
      <c r="O111" s="32">
        <v>944</v>
      </c>
      <c r="P111" s="33">
        <v>126</v>
      </c>
      <c r="Q111" s="4"/>
      <c r="R111" s="17"/>
      <c r="S111" s="18"/>
      <c r="U111" s="19">
        <f t="shared" si="12"/>
        <v>4373</v>
      </c>
      <c r="V111" s="6">
        <f t="shared" si="13"/>
        <v>126.19527960968541</v>
      </c>
      <c r="X111" s="7">
        <v>2476</v>
      </c>
      <c r="Y111" s="8">
        <v>125.95999908447266</v>
      </c>
      <c r="AA111" s="7">
        <v>3559</v>
      </c>
      <c r="AB111" s="8">
        <v>126.95999908447266</v>
      </c>
      <c r="AD111" s="7">
        <v>332</v>
      </c>
      <c r="AE111" s="8">
        <v>126.19000244140625</v>
      </c>
      <c r="AG111" s="13">
        <f t="shared" si="14"/>
        <v>3891</v>
      </c>
      <c r="AH111" s="14">
        <f t="shared" si="15"/>
        <v>126.89429903679904</v>
      </c>
    </row>
    <row r="112" spans="1:34" x14ac:dyDescent="0.25">
      <c r="A112" s="2">
        <v>42344</v>
      </c>
      <c r="B112" s="3">
        <v>100</v>
      </c>
      <c r="C112" s="7">
        <v>11585</v>
      </c>
      <c r="D112" s="8">
        <v>193.64999389648438</v>
      </c>
      <c r="E112" s="4"/>
      <c r="F112" s="21">
        <v>2110</v>
      </c>
      <c r="G112" s="22">
        <v>193.20599999999999</v>
      </c>
      <c r="H112" s="4"/>
      <c r="I112" s="13">
        <f t="shared" si="8"/>
        <v>13695</v>
      </c>
      <c r="J112" s="14">
        <f t="shared" si="9"/>
        <v>193.58158738888437</v>
      </c>
      <c r="K112" s="4"/>
      <c r="L112" s="27">
        <v>124</v>
      </c>
      <c r="M112" s="28">
        <v>123</v>
      </c>
      <c r="N112" s="34"/>
      <c r="O112" s="32">
        <v>461</v>
      </c>
      <c r="P112" s="33">
        <v>123</v>
      </c>
      <c r="Q112" s="4"/>
      <c r="R112" s="17"/>
      <c r="S112" s="18"/>
      <c r="U112" s="19">
        <f t="shared" si="12"/>
        <v>6951</v>
      </c>
      <c r="V112" s="6">
        <f t="shared" si="13"/>
        <v>123.18316509459211</v>
      </c>
      <c r="X112" s="7">
        <v>6366</v>
      </c>
      <c r="Y112" s="8">
        <v>123.19999694824219</v>
      </c>
      <c r="AA112" s="7">
        <v>8724</v>
      </c>
      <c r="AB112" s="8">
        <v>124.19000244140625</v>
      </c>
      <c r="AD112" s="7">
        <v>2345</v>
      </c>
      <c r="AE112" s="8">
        <v>124.05999755859375</v>
      </c>
      <c r="AG112" s="13">
        <f t="shared" si="14"/>
        <v>11069</v>
      </c>
      <c r="AH112" s="14">
        <f t="shared" si="15"/>
        <v>124.1624605270332</v>
      </c>
    </row>
    <row r="113" spans="1:34" x14ac:dyDescent="0.25">
      <c r="A113" s="2">
        <v>42351</v>
      </c>
      <c r="B113" s="3">
        <v>101</v>
      </c>
      <c r="C113" s="7">
        <v>7266</v>
      </c>
      <c r="D113" s="8">
        <v>186.8800048828125</v>
      </c>
      <c r="E113" s="4"/>
      <c r="F113" s="21">
        <v>4151</v>
      </c>
      <c r="G113" s="22">
        <v>185.24</v>
      </c>
      <c r="H113" s="4"/>
      <c r="I113" s="13">
        <f t="shared" si="8"/>
        <v>11417</v>
      </c>
      <c r="J113" s="14">
        <f t="shared" si="9"/>
        <v>186.28373088188806</v>
      </c>
      <c r="K113" s="4"/>
      <c r="L113" s="27">
        <v>375</v>
      </c>
      <c r="M113" s="28">
        <v>117</v>
      </c>
      <c r="N113" s="34"/>
      <c r="O113" s="32">
        <v>88</v>
      </c>
      <c r="P113" s="33">
        <v>117</v>
      </c>
      <c r="Q113" s="4"/>
      <c r="R113" s="17"/>
      <c r="S113" s="18"/>
      <c r="U113" s="19">
        <f t="shared" si="12"/>
        <v>4165</v>
      </c>
      <c r="V113" s="6">
        <f t="shared" si="13"/>
        <v>117.10666270536535</v>
      </c>
      <c r="X113" s="7">
        <v>3702</v>
      </c>
      <c r="Y113" s="8">
        <v>117.12000274658203</v>
      </c>
      <c r="AA113" s="7">
        <v>4601</v>
      </c>
      <c r="AB113" s="8">
        <v>119</v>
      </c>
      <c r="AD113" s="7">
        <v>2116</v>
      </c>
      <c r="AE113" s="8">
        <v>119.62000274658203</v>
      </c>
      <c r="AG113" s="13">
        <f t="shared" si="14"/>
        <v>6717</v>
      </c>
      <c r="AH113" s="14">
        <f t="shared" si="15"/>
        <v>119.1953142491838</v>
      </c>
    </row>
    <row r="114" spans="1:34" x14ac:dyDescent="0.25">
      <c r="A114" s="2">
        <v>42358</v>
      </c>
      <c r="B114" s="3">
        <v>102</v>
      </c>
      <c r="C114" s="7">
        <v>5293</v>
      </c>
      <c r="D114" s="8">
        <v>182.97999572753906</v>
      </c>
      <c r="E114" s="4"/>
      <c r="F114" s="21">
        <v>1623</v>
      </c>
      <c r="G114" s="22">
        <v>182.583</v>
      </c>
      <c r="H114" s="4"/>
      <c r="I114" s="13">
        <f t="shared" si="8"/>
        <v>6916</v>
      </c>
      <c r="J114" s="14">
        <f t="shared" si="9"/>
        <v>182.88683146122966</v>
      </c>
      <c r="K114" s="4"/>
      <c r="L114" s="27">
        <v>852</v>
      </c>
      <c r="M114" s="28">
        <v>117</v>
      </c>
      <c r="N114" s="34"/>
      <c r="O114" s="32">
        <v>478</v>
      </c>
      <c r="P114" s="33">
        <v>117</v>
      </c>
      <c r="Q114" s="4"/>
      <c r="R114" s="17"/>
      <c r="S114" s="18"/>
      <c r="U114" s="19">
        <f t="shared" si="12"/>
        <v>6850</v>
      </c>
      <c r="V114" s="6">
        <f t="shared" si="13"/>
        <v>116.29891749472513</v>
      </c>
      <c r="X114" s="7">
        <v>5520</v>
      </c>
      <c r="Y114" s="8">
        <v>116.12999725341797</v>
      </c>
      <c r="AA114" s="7">
        <v>7242</v>
      </c>
      <c r="AB114" s="8">
        <v>116.98000335693359</v>
      </c>
      <c r="AD114" s="7">
        <v>1632</v>
      </c>
      <c r="AE114" s="8">
        <v>117.87000274658203</v>
      </c>
      <c r="AG114" s="13">
        <f t="shared" si="14"/>
        <v>8874</v>
      </c>
      <c r="AH114" s="14">
        <f t="shared" si="15"/>
        <v>117.14368140560457</v>
      </c>
    </row>
    <row r="115" spans="1:34" x14ac:dyDescent="0.25">
      <c r="A115" s="2">
        <v>42365</v>
      </c>
      <c r="B115" s="3">
        <v>103</v>
      </c>
      <c r="C115" s="7">
        <v>6013</v>
      </c>
      <c r="D115" s="8">
        <v>199.16000366210938</v>
      </c>
      <c r="E115" s="4"/>
      <c r="F115" s="21">
        <v>625</v>
      </c>
      <c r="G115" s="22">
        <v>199.13300000000001</v>
      </c>
      <c r="H115" s="4"/>
      <c r="I115" s="13">
        <f t="shared" si="8"/>
        <v>6638</v>
      </c>
      <c r="J115" s="14">
        <f t="shared" si="9"/>
        <v>199.15746113592402</v>
      </c>
      <c r="K115" s="4"/>
      <c r="L115" s="27">
        <v>828</v>
      </c>
      <c r="M115" s="28">
        <v>123.88999938964844</v>
      </c>
      <c r="N115" s="34"/>
      <c r="O115" s="32">
        <v>274</v>
      </c>
      <c r="P115" s="33">
        <v>124</v>
      </c>
      <c r="Q115" s="4"/>
      <c r="R115" s="17"/>
      <c r="S115" s="18"/>
      <c r="U115" s="19">
        <f t="shared" si="12"/>
        <v>4270</v>
      </c>
      <c r="V115" s="6">
        <f t="shared" si="13"/>
        <v>123.91189955414319</v>
      </c>
      <c r="X115" s="7">
        <v>3168</v>
      </c>
      <c r="Y115" s="8">
        <v>123.91000366210938</v>
      </c>
      <c r="AA115" s="7">
        <v>2448</v>
      </c>
      <c r="AB115" s="8">
        <v>122.73999786376953</v>
      </c>
      <c r="AD115" s="7">
        <v>617</v>
      </c>
      <c r="AE115" s="8">
        <v>122.98000335693359</v>
      </c>
      <c r="AG115" s="13">
        <f t="shared" si="14"/>
        <v>3065</v>
      </c>
      <c r="AH115" s="14">
        <f t="shared" si="15"/>
        <v>122.78831218327434</v>
      </c>
    </row>
    <row r="116" spans="1:34" x14ac:dyDescent="0.25">
      <c r="A116" s="2">
        <v>42372</v>
      </c>
      <c r="B116" s="3">
        <v>104</v>
      </c>
      <c r="C116" s="7">
        <v>7959</v>
      </c>
      <c r="D116" s="8">
        <v>210.96000671386719</v>
      </c>
      <c r="E116" s="4"/>
      <c r="F116" s="21">
        <v>1580</v>
      </c>
      <c r="G116" s="22">
        <v>209.994</v>
      </c>
      <c r="H116" s="4"/>
      <c r="I116" s="13">
        <f t="shared" si="8"/>
        <v>9539</v>
      </c>
      <c r="J116" s="14">
        <f t="shared" si="9"/>
        <v>210.80000140849867</v>
      </c>
      <c r="K116" s="4"/>
      <c r="L116" s="27">
        <v>2393</v>
      </c>
      <c r="M116" s="28">
        <v>134.38999938964844</v>
      </c>
      <c r="N116" s="34"/>
      <c r="O116" s="32">
        <v>1124</v>
      </c>
      <c r="P116" s="33">
        <v>134.286</v>
      </c>
      <c r="Q116" s="4"/>
      <c r="R116" s="17"/>
      <c r="S116" s="18"/>
      <c r="U116" s="19">
        <f t="shared" si="12"/>
        <v>11384</v>
      </c>
      <c r="V116" s="6">
        <f t="shared" si="13"/>
        <v>134.31753834747079</v>
      </c>
      <c r="X116" s="7">
        <v>7867</v>
      </c>
      <c r="Y116" s="8">
        <v>134.30000305175781</v>
      </c>
      <c r="AA116" s="7">
        <v>13393</v>
      </c>
      <c r="AB116" s="8">
        <v>134.69000244140625</v>
      </c>
      <c r="AD116" s="7">
        <v>2513</v>
      </c>
      <c r="AE116" s="8">
        <v>134.74000549316406</v>
      </c>
      <c r="AG116" s="13">
        <f t="shared" si="14"/>
        <v>15906</v>
      </c>
      <c r="AH116" s="14">
        <f t="shared" si="15"/>
        <v>134.69790245832235</v>
      </c>
    </row>
    <row r="117" spans="1:34" x14ac:dyDescent="0.25">
      <c r="A117" s="2">
        <v>42379</v>
      </c>
      <c r="B117" s="3">
        <v>105</v>
      </c>
      <c r="C117" s="7">
        <v>5105</v>
      </c>
      <c r="D117" s="8">
        <v>208.75</v>
      </c>
      <c r="E117" s="4"/>
      <c r="F117" s="21">
        <v>785</v>
      </c>
      <c r="G117" s="22">
        <v>208.25200000000001</v>
      </c>
      <c r="H117" s="4"/>
      <c r="I117" s="13">
        <f t="shared" si="8"/>
        <v>5890</v>
      </c>
      <c r="J117" s="14">
        <f t="shared" si="9"/>
        <v>208.68362818336163</v>
      </c>
      <c r="K117" s="4"/>
      <c r="L117" s="27">
        <v>2188</v>
      </c>
      <c r="M117" s="28">
        <v>132.46000671386719</v>
      </c>
      <c r="N117" s="34"/>
      <c r="O117" s="32">
        <v>1536</v>
      </c>
      <c r="P117" s="33">
        <v>132</v>
      </c>
      <c r="Q117" s="4"/>
      <c r="R117" s="13">
        <f t="shared" si="10"/>
        <v>3724</v>
      </c>
      <c r="S117" s="6">
        <f t="shared" si="11"/>
        <v>132.27027247313143</v>
      </c>
      <c r="U117" s="19">
        <f t="shared" si="12"/>
        <v>13041</v>
      </c>
      <c r="V117" s="6">
        <f t="shared" si="13"/>
        <v>131.92714225418609</v>
      </c>
      <c r="X117" s="7">
        <v>9317</v>
      </c>
      <c r="Y117" s="8">
        <v>131.78999328613281</v>
      </c>
      <c r="AA117" s="7">
        <v>12479</v>
      </c>
      <c r="AB117" s="8">
        <v>132.99000549316406</v>
      </c>
      <c r="AD117" s="7">
        <v>1793</v>
      </c>
      <c r="AE117" s="8">
        <v>133</v>
      </c>
      <c r="AG117" s="13">
        <f t="shared" si="14"/>
        <v>14272</v>
      </c>
      <c r="AH117" s="14">
        <f t="shared" si="15"/>
        <v>132.99126110910834</v>
      </c>
    </row>
    <row r="118" spans="1:34" x14ac:dyDescent="0.25">
      <c r="A118" s="2">
        <v>42386</v>
      </c>
      <c r="B118" s="3">
        <v>106</v>
      </c>
      <c r="C118" s="7">
        <v>4889</v>
      </c>
      <c r="D118" s="8">
        <v>209.30000305175781</v>
      </c>
      <c r="E118" s="4"/>
      <c r="F118" s="21">
        <v>1335</v>
      </c>
      <c r="G118" s="22">
        <v>208.089</v>
      </c>
      <c r="H118" s="4"/>
      <c r="I118" s="13">
        <f t="shared" si="8"/>
        <v>6224</v>
      </c>
      <c r="J118" s="14">
        <f t="shared" si="9"/>
        <v>209.0402522365109</v>
      </c>
      <c r="K118" s="4"/>
      <c r="L118" s="27">
        <v>233</v>
      </c>
      <c r="M118" s="28">
        <v>133.52000427246094</v>
      </c>
      <c r="N118" s="34"/>
      <c r="O118" s="32">
        <v>830</v>
      </c>
      <c r="P118" s="33">
        <v>134</v>
      </c>
      <c r="Q118" s="4"/>
      <c r="R118" s="17"/>
      <c r="S118" s="18"/>
      <c r="U118" s="19">
        <f t="shared" si="12"/>
        <v>8162</v>
      </c>
      <c r="V118" s="6">
        <f t="shared" si="13"/>
        <v>133.0904434772427</v>
      </c>
      <c r="X118" s="7">
        <v>7099</v>
      </c>
      <c r="Y118" s="8">
        <v>132.97000122070313</v>
      </c>
      <c r="AA118" s="7">
        <v>16267</v>
      </c>
      <c r="AB118" s="8">
        <v>133.78999328613281</v>
      </c>
      <c r="AD118" s="7">
        <v>3668</v>
      </c>
      <c r="AE118" s="8">
        <v>133.89999389648438</v>
      </c>
      <c r="AG118" s="13">
        <f t="shared" si="14"/>
        <v>19935</v>
      </c>
      <c r="AH118" s="14">
        <f t="shared" si="15"/>
        <v>133.81023317771894</v>
      </c>
    </row>
    <row r="119" spans="1:34" x14ac:dyDescent="0.25">
      <c r="A119" s="2">
        <v>42393</v>
      </c>
      <c r="B119" s="3">
        <v>107</v>
      </c>
      <c r="C119" s="7">
        <v>4127</v>
      </c>
      <c r="D119" s="8">
        <v>207.60000610351563</v>
      </c>
      <c r="E119" s="4"/>
      <c r="F119" s="21">
        <v>795</v>
      </c>
      <c r="G119" s="22">
        <v>208</v>
      </c>
      <c r="H119" s="4"/>
      <c r="I119" s="13">
        <f t="shared" si="8"/>
        <v>4922</v>
      </c>
      <c r="J119" s="14">
        <f t="shared" si="9"/>
        <v>207.66461300065197</v>
      </c>
      <c r="K119" s="4"/>
      <c r="L119" s="27">
        <v>2881</v>
      </c>
      <c r="M119" s="28">
        <v>133.94999694824219</v>
      </c>
      <c r="N119" s="34"/>
      <c r="O119" s="32"/>
      <c r="P119" s="33"/>
      <c r="Q119" s="4"/>
      <c r="R119" s="17"/>
      <c r="S119" s="18"/>
      <c r="U119" s="19">
        <f t="shared" si="12"/>
        <v>9298</v>
      </c>
      <c r="V119" s="6">
        <f t="shared" si="13"/>
        <v>132.61801555434153</v>
      </c>
      <c r="X119" s="7">
        <v>6417</v>
      </c>
      <c r="Y119" s="8">
        <v>132.02000427246094</v>
      </c>
      <c r="AA119" s="7">
        <v>16960</v>
      </c>
      <c r="AB119" s="8">
        <v>134.75</v>
      </c>
      <c r="AD119" s="7">
        <v>2535</v>
      </c>
      <c r="AE119" s="8">
        <v>134.47000122070313</v>
      </c>
      <c r="AG119" s="13">
        <f t="shared" si="14"/>
        <v>19495</v>
      </c>
      <c r="AH119" s="14">
        <f t="shared" si="15"/>
        <v>134.71359082300501</v>
      </c>
    </row>
    <row r="120" spans="1:34" x14ac:dyDescent="0.25">
      <c r="A120" s="2">
        <v>42400</v>
      </c>
      <c r="B120" s="3">
        <v>108</v>
      </c>
      <c r="C120" s="7">
        <v>8355</v>
      </c>
      <c r="D120" s="8">
        <v>210.33000183105469</v>
      </c>
      <c r="E120" s="4"/>
      <c r="F120" s="21">
        <v>1648</v>
      </c>
      <c r="G120" s="22">
        <v>209.726</v>
      </c>
      <c r="H120" s="4"/>
      <c r="I120" s="13">
        <f t="shared" si="8"/>
        <v>10003</v>
      </c>
      <c r="J120" s="14">
        <f t="shared" si="9"/>
        <v>210.23049218219151</v>
      </c>
      <c r="K120" s="4"/>
      <c r="L120" s="27"/>
      <c r="M120" s="35"/>
      <c r="N120" s="34"/>
      <c r="O120" s="32"/>
      <c r="P120" s="33"/>
      <c r="Q120" s="4"/>
      <c r="R120" s="17"/>
      <c r="S120" s="18"/>
      <c r="U120" s="19">
        <f t="shared" si="12"/>
        <v>2845</v>
      </c>
      <c r="V120" s="6">
        <f t="shared" si="13"/>
        <v>136.13999938964844</v>
      </c>
      <c r="X120" s="7">
        <v>2845</v>
      </c>
      <c r="Y120" s="8">
        <v>136.13999938964844</v>
      </c>
      <c r="AA120" s="7">
        <v>15495</v>
      </c>
      <c r="AB120" s="8">
        <v>137.55999755859375</v>
      </c>
      <c r="AD120" s="7">
        <v>2073</v>
      </c>
      <c r="AE120" s="8">
        <v>137.86000061035156</v>
      </c>
      <c r="AG120" s="13">
        <f t="shared" si="14"/>
        <v>17568</v>
      </c>
      <c r="AH120" s="14">
        <f t="shared" si="15"/>
        <v>137.59539750886094</v>
      </c>
    </row>
    <row r="121" spans="1:34" x14ac:dyDescent="0.25">
      <c r="A121" s="2">
        <v>42407</v>
      </c>
      <c r="B121" s="3">
        <v>109</v>
      </c>
      <c r="C121" s="7">
        <v>2200</v>
      </c>
      <c r="D121" s="8">
        <v>209.66999816894531</v>
      </c>
      <c r="E121" s="4"/>
      <c r="F121" s="21">
        <v>1653</v>
      </c>
      <c r="G121" s="22">
        <v>209.845</v>
      </c>
      <c r="H121" s="4"/>
      <c r="I121" s="13">
        <f t="shared" si="8"/>
        <v>3853</v>
      </c>
      <c r="J121" s="14">
        <f t="shared" si="9"/>
        <v>209.74507681590438</v>
      </c>
      <c r="K121" s="4"/>
      <c r="L121" s="27">
        <v>1378</v>
      </c>
      <c r="M121" s="28">
        <v>131.85000610351563</v>
      </c>
      <c r="N121" s="34"/>
      <c r="O121" s="32">
        <v>1550</v>
      </c>
      <c r="P121" s="33">
        <v>130.96</v>
      </c>
      <c r="Q121" s="4"/>
      <c r="R121" s="17"/>
      <c r="S121" s="18"/>
      <c r="U121" s="19">
        <f t="shared" si="12"/>
        <v>8934</v>
      </c>
      <c r="V121" s="6">
        <f t="shared" si="13"/>
        <v>132.32751377738506</v>
      </c>
      <c r="X121" s="7">
        <v>6006</v>
      </c>
      <c r="Y121" s="8">
        <v>132.78999328613281</v>
      </c>
      <c r="AA121" s="7">
        <v>10346</v>
      </c>
      <c r="AB121" s="8">
        <v>135.89999389648438</v>
      </c>
      <c r="AD121" s="7">
        <v>1933</v>
      </c>
      <c r="AE121" s="8">
        <v>135.97999572753906</v>
      </c>
      <c r="AG121" s="13">
        <f t="shared" si="14"/>
        <v>12279</v>
      </c>
      <c r="AH121" s="14">
        <f t="shared" si="15"/>
        <v>135.91258804416975</v>
      </c>
    </row>
    <row r="122" spans="1:34" x14ac:dyDescent="0.25">
      <c r="A122" s="2">
        <v>42414</v>
      </c>
      <c r="B122" s="3">
        <v>110</v>
      </c>
      <c r="C122" s="7">
        <v>6850</v>
      </c>
      <c r="D122" s="8">
        <v>205.5</v>
      </c>
      <c r="E122" s="4"/>
      <c r="F122" s="21">
        <v>1328</v>
      </c>
      <c r="G122" s="22">
        <v>205.66900000000001</v>
      </c>
      <c r="H122" s="4"/>
      <c r="I122" s="13">
        <f t="shared" si="8"/>
        <v>8178</v>
      </c>
      <c r="J122" s="14">
        <f t="shared" si="9"/>
        <v>205.52744338469063</v>
      </c>
      <c r="K122" s="4"/>
      <c r="L122" s="27">
        <v>2555</v>
      </c>
      <c r="M122" s="28">
        <v>130.10000610351563</v>
      </c>
      <c r="N122" s="34"/>
      <c r="O122" s="32">
        <v>105</v>
      </c>
      <c r="P122" s="33">
        <v>131</v>
      </c>
      <c r="Q122" s="4"/>
      <c r="R122" s="17"/>
      <c r="S122" s="18"/>
      <c r="U122" s="19">
        <f t="shared" si="12"/>
        <v>10820</v>
      </c>
      <c r="V122" s="6">
        <f t="shared" si="13"/>
        <v>131.01372832687858</v>
      </c>
      <c r="X122" s="7">
        <v>8160</v>
      </c>
      <c r="Y122" s="8">
        <v>131.30000305175781</v>
      </c>
      <c r="AA122" s="7">
        <v>10461</v>
      </c>
      <c r="AB122" s="8">
        <v>132.86000061035156</v>
      </c>
      <c r="AD122" s="7">
        <v>1464</v>
      </c>
      <c r="AE122" s="8">
        <v>133.41000366210938</v>
      </c>
      <c r="AG122" s="13">
        <f t="shared" si="14"/>
        <v>11925</v>
      </c>
      <c r="AH122" s="14">
        <f t="shared" si="15"/>
        <v>132.92752299758624</v>
      </c>
    </row>
    <row r="123" spans="1:34" x14ac:dyDescent="0.25">
      <c r="A123" s="2">
        <v>42421</v>
      </c>
      <c r="B123" s="3">
        <v>111</v>
      </c>
      <c r="C123" s="7">
        <v>5763</v>
      </c>
      <c r="D123" s="8">
        <v>209.61000061035156</v>
      </c>
      <c r="E123" s="4"/>
      <c r="F123" s="21">
        <v>2705</v>
      </c>
      <c r="G123" s="22">
        <v>209.506</v>
      </c>
      <c r="H123" s="4"/>
      <c r="I123" s="13">
        <f t="shared" si="8"/>
        <v>8468</v>
      </c>
      <c r="J123" s="14">
        <f t="shared" si="9"/>
        <v>209.57677887546717</v>
      </c>
      <c r="K123" s="4"/>
      <c r="L123" s="27">
        <v>770</v>
      </c>
      <c r="M123" s="28">
        <v>132.42999267578125</v>
      </c>
      <c r="N123" s="34"/>
      <c r="O123" s="32">
        <v>595</v>
      </c>
      <c r="P123" s="33">
        <v>133</v>
      </c>
      <c r="Q123" s="4"/>
      <c r="R123" s="13">
        <f t="shared" si="10"/>
        <v>1365</v>
      </c>
      <c r="S123" s="6">
        <f t="shared" si="11"/>
        <v>132.67845740685095</v>
      </c>
      <c r="U123" s="19">
        <f t="shared" si="12"/>
        <v>6461</v>
      </c>
      <c r="V123" s="6">
        <f t="shared" si="13"/>
        <v>133.18446860928191</v>
      </c>
      <c r="X123" s="7">
        <v>5096</v>
      </c>
      <c r="Y123" s="8">
        <v>133.32000732421875</v>
      </c>
      <c r="AA123" s="7">
        <v>9246</v>
      </c>
      <c r="AB123" s="8">
        <v>134</v>
      </c>
      <c r="AD123" s="7">
        <v>526</v>
      </c>
      <c r="AE123" s="8">
        <v>134</v>
      </c>
      <c r="AG123" s="13">
        <f t="shared" si="14"/>
        <v>9772</v>
      </c>
      <c r="AH123" s="14">
        <f t="shared" si="15"/>
        <v>134</v>
      </c>
    </row>
    <row r="124" spans="1:34" x14ac:dyDescent="0.25">
      <c r="A124" s="2">
        <v>42428</v>
      </c>
      <c r="B124" s="3">
        <v>112</v>
      </c>
      <c r="C124" s="7">
        <v>10261</v>
      </c>
      <c r="D124" s="8">
        <v>212.57000732421875</v>
      </c>
      <c r="E124" s="4"/>
      <c r="F124" s="21">
        <v>2582</v>
      </c>
      <c r="G124" s="22">
        <v>212.24799999999999</v>
      </c>
      <c r="H124" s="4"/>
      <c r="I124" s="13">
        <f t="shared" si="8"/>
        <v>12843</v>
      </c>
      <c r="J124" s="14">
        <f t="shared" si="9"/>
        <v>212.50526988661596</v>
      </c>
      <c r="K124" s="4"/>
      <c r="L124" s="27">
        <v>1587</v>
      </c>
      <c r="M124" s="28">
        <v>136.19000244140625</v>
      </c>
      <c r="N124" s="34"/>
      <c r="O124" s="32">
        <v>231</v>
      </c>
      <c r="P124" s="33">
        <v>136</v>
      </c>
      <c r="Q124" s="4"/>
      <c r="R124" s="13">
        <f t="shared" si="10"/>
        <v>1818</v>
      </c>
      <c r="S124" s="6">
        <f t="shared" si="11"/>
        <v>136.16586021700314</v>
      </c>
      <c r="U124" s="19">
        <f t="shared" si="12"/>
        <v>7489</v>
      </c>
      <c r="V124" s="6">
        <f t="shared" si="13"/>
        <v>135.66920987084768</v>
      </c>
      <c r="X124" s="7">
        <v>5671</v>
      </c>
      <c r="Y124" s="8">
        <v>135.50999450683594</v>
      </c>
      <c r="AA124" s="7">
        <v>13393</v>
      </c>
      <c r="AB124" s="8">
        <v>136.8699951171875</v>
      </c>
      <c r="AD124" s="7">
        <v>2932</v>
      </c>
      <c r="AE124" s="8">
        <v>137</v>
      </c>
      <c r="AG124" s="13">
        <f t="shared" si="14"/>
        <v>16325</v>
      </c>
      <c r="AH124" s="14">
        <f t="shared" si="15"/>
        <v>136.893344233047</v>
      </c>
    </row>
    <row r="125" spans="1:34" x14ac:dyDescent="0.25">
      <c r="A125" s="2">
        <v>42435</v>
      </c>
      <c r="B125" s="3">
        <v>113</v>
      </c>
      <c r="C125" s="7">
        <v>7238</v>
      </c>
      <c r="D125" s="8">
        <v>213.8699951171875</v>
      </c>
      <c r="E125" s="4"/>
      <c r="F125" s="21">
        <v>2681</v>
      </c>
      <c r="G125" s="22">
        <v>213.07599999999999</v>
      </c>
      <c r="H125" s="4"/>
      <c r="I125" s="13">
        <f t="shared" si="8"/>
        <v>9919</v>
      </c>
      <c r="J125" s="14">
        <f t="shared" si="9"/>
        <v>213.65538669807472</v>
      </c>
      <c r="K125" s="4"/>
      <c r="L125" s="27">
        <v>1948</v>
      </c>
      <c r="M125" s="28">
        <v>136.82000732421875</v>
      </c>
      <c r="N125" s="34"/>
      <c r="O125" s="32">
        <v>552</v>
      </c>
      <c r="P125" s="33">
        <v>135.62</v>
      </c>
      <c r="Q125" s="4"/>
      <c r="R125" s="13">
        <f t="shared" si="10"/>
        <v>2500</v>
      </c>
      <c r="S125" s="6">
        <f t="shared" si="11"/>
        <v>136.55504570703124</v>
      </c>
      <c r="U125" s="19">
        <f t="shared" si="12"/>
        <v>5576</v>
      </c>
      <c r="V125" s="6">
        <f t="shared" si="13"/>
        <v>136.18817295375479</v>
      </c>
      <c r="X125" s="7">
        <v>3076</v>
      </c>
      <c r="Y125" s="8">
        <v>135.88999938964844</v>
      </c>
      <c r="AA125" s="7">
        <v>7808</v>
      </c>
      <c r="AB125" s="8">
        <v>135.88999938964844</v>
      </c>
      <c r="AD125" s="7">
        <v>1161</v>
      </c>
      <c r="AE125" s="8">
        <v>136</v>
      </c>
      <c r="AG125" s="13">
        <f t="shared" si="14"/>
        <v>8969</v>
      </c>
      <c r="AH125" s="14">
        <f t="shared" si="15"/>
        <v>135.90423851425743</v>
      </c>
    </row>
    <row r="126" spans="1:34" x14ac:dyDescent="0.25">
      <c r="A126" s="2">
        <v>42442</v>
      </c>
      <c r="B126" s="3">
        <v>114</v>
      </c>
      <c r="C126" s="7">
        <v>8892</v>
      </c>
      <c r="D126" s="8">
        <v>219.96000671386719</v>
      </c>
      <c r="E126" s="4"/>
      <c r="F126" s="21">
        <v>2632</v>
      </c>
      <c r="G126" s="22">
        <v>219.81800000000001</v>
      </c>
      <c r="H126" s="4"/>
      <c r="I126" s="13">
        <f t="shared" si="8"/>
        <v>11524</v>
      </c>
      <c r="J126" s="14">
        <f t="shared" si="9"/>
        <v>219.92757338595166</v>
      </c>
      <c r="K126" s="4"/>
      <c r="L126" s="27">
        <v>1629</v>
      </c>
      <c r="M126" s="28">
        <v>138.14999389648438</v>
      </c>
      <c r="N126" s="34"/>
      <c r="O126" s="32"/>
      <c r="P126" s="33"/>
      <c r="Q126" s="4"/>
      <c r="R126" s="13">
        <f t="shared" si="10"/>
        <v>1629</v>
      </c>
      <c r="S126" s="6">
        <f t="shared" si="11"/>
        <v>138.14999389648438</v>
      </c>
      <c r="U126" s="19">
        <f t="shared" si="12"/>
        <v>5883</v>
      </c>
      <c r="V126" s="6">
        <f t="shared" si="13"/>
        <v>137.82460089668456</v>
      </c>
      <c r="X126" s="7">
        <v>4254</v>
      </c>
      <c r="Y126" s="8">
        <v>137.69999694824219</v>
      </c>
      <c r="AA126" s="7">
        <v>11843</v>
      </c>
      <c r="AB126" s="8">
        <v>137.94999694824219</v>
      </c>
      <c r="AD126" s="7">
        <v>2201</v>
      </c>
      <c r="AE126" s="8">
        <v>137.61000061035156</v>
      </c>
      <c r="AG126" s="13">
        <f t="shared" si="14"/>
        <v>14044</v>
      </c>
      <c r="AH126" s="14">
        <f t="shared" si="15"/>
        <v>137.89671213339619</v>
      </c>
    </row>
    <row r="127" spans="1:34" x14ac:dyDescent="0.25">
      <c r="A127" s="2">
        <v>42449</v>
      </c>
      <c r="B127" s="3">
        <v>115</v>
      </c>
      <c r="C127" s="7">
        <v>6662</v>
      </c>
      <c r="D127" s="8">
        <v>222.52999877929688</v>
      </c>
      <c r="E127" s="4"/>
      <c r="F127" s="21">
        <v>1788</v>
      </c>
      <c r="G127" s="22">
        <v>222.37799999999999</v>
      </c>
      <c r="H127" s="4"/>
      <c r="I127" s="13">
        <f t="shared" si="8"/>
        <v>8450</v>
      </c>
      <c r="J127" s="14">
        <f t="shared" si="9"/>
        <v>222.49783619735808</v>
      </c>
      <c r="K127" s="4"/>
      <c r="L127" s="27">
        <v>3814</v>
      </c>
      <c r="M127" s="28">
        <v>139.53999328613281</v>
      </c>
      <c r="N127" s="34"/>
      <c r="O127" s="32">
        <v>2477</v>
      </c>
      <c r="P127" s="33">
        <v>139</v>
      </c>
      <c r="Q127" s="4"/>
      <c r="R127" s="13">
        <f t="shared" si="10"/>
        <v>6291</v>
      </c>
      <c r="S127" s="6">
        <f t="shared" si="11"/>
        <v>139.32737790388023</v>
      </c>
      <c r="U127" s="19">
        <f t="shared" si="12"/>
        <v>11158</v>
      </c>
      <c r="V127" s="6">
        <f t="shared" si="13"/>
        <v>139.16713452856266</v>
      </c>
      <c r="X127" s="7">
        <v>4867</v>
      </c>
      <c r="Y127" s="8">
        <v>138.96000671386719</v>
      </c>
      <c r="AA127" s="7">
        <v>9356</v>
      </c>
      <c r="AB127" s="8">
        <v>138.99000549316406</v>
      </c>
      <c r="AD127" s="7">
        <v>1618</v>
      </c>
      <c r="AE127" s="8">
        <v>139.05000305175781</v>
      </c>
      <c r="AG127" s="13">
        <f t="shared" si="14"/>
        <v>10974</v>
      </c>
      <c r="AH127" s="14">
        <f t="shared" si="15"/>
        <v>138.99885149733799</v>
      </c>
    </row>
    <row r="128" spans="1:34" x14ac:dyDescent="0.25">
      <c r="A128" s="2">
        <v>42456</v>
      </c>
      <c r="B128" s="3">
        <v>116</v>
      </c>
      <c r="C128" s="7">
        <v>3707</v>
      </c>
      <c r="D128" s="8">
        <v>217.22000122070313</v>
      </c>
      <c r="E128" s="4"/>
      <c r="F128" s="21">
        <v>812</v>
      </c>
      <c r="G128" s="22">
        <v>217.101</v>
      </c>
      <c r="H128" s="4"/>
      <c r="I128" s="13">
        <f t="shared" si="8"/>
        <v>4519</v>
      </c>
      <c r="J128" s="14">
        <f t="shared" si="9"/>
        <v>217.19861839458872</v>
      </c>
      <c r="K128" s="4"/>
      <c r="L128" s="27">
        <v>187</v>
      </c>
      <c r="M128" s="28">
        <v>136.57000732421875</v>
      </c>
      <c r="N128" s="34"/>
      <c r="O128" s="32">
        <v>135</v>
      </c>
      <c r="P128" s="33">
        <v>136</v>
      </c>
      <c r="Q128" s="4"/>
      <c r="R128" s="13">
        <f t="shared" si="10"/>
        <v>322</v>
      </c>
      <c r="S128" s="6">
        <f t="shared" si="11"/>
        <v>136.33102909822642</v>
      </c>
      <c r="U128" s="19">
        <f t="shared" si="12"/>
        <v>2511</v>
      </c>
      <c r="V128" s="6">
        <f t="shared" si="13"/>
        <v>136.62653021164883</v>
      </c>
      <c r="X128" s="7">
        <v>2189</v>
      </c>
      <c r="Y128" s="8">
        <v>136.66999816894531</v>
      </c>
      <c r="AA128" s="7">
        <v>7904</v>
      </c>
      <c r="AB128" s="8">
        <v>135.92999267578125</v>
      </c>
      <c r="AD128" s="7">
        <v>2957</v>
      </c>
      <c r="AE128" s="8">
        <v>136</v>
      </c>
      <c r="AG128" s="13">
        <f t="shared" si="14"/>
        <v>10861</v>
      </c>
      <c r="AH128" s="14">
        <f t="shared" si="15"/>
        <v>135.94905276764339</v>
      </c>
    </row>
    <row r="129" spans="1:34" x14ac:dyDescent="0.25">
      <c r="A129" s="2">
        <v>42463</v>
      </c>
      <c r="B129" s="3">
        <v>117</v>
      </c>
      <c r="C129" s="7">
        <v>3679</v>
      </c>
      <c r="D129" s="8">
        <v>214.64999389648438</v>
      </c>
      <c r="E129" s="4"/>
      <c r="F129" s="21">
        <v>1920</v>
      </c>
      <c r="G129" s="22">
        <v>213.899</v>
      </c>
      <c r="H129" s="4"/>
      <c r="I129" s="13">
        <f t="shared" si="8"/>
        <v>5599</v>
      </c>
      <c r="J129" s="14">
        <f t="shared" si="9"/>
        <v>214.39246428740242</v>
      </c>
      <c r="K129" s="4"/>
      <c r="L129" s="27">
        <v>1925</v>
      </c>
      <c r="M129" s="28">
        <v>134.77999877929688</v>
      </c>
      <c r="N129" s="34"/>
      <c r="O129" s="32">
        <v>72</v>
      </c>
      <c r="P129" s="33">
        <v>135</v>
      </c>
      <c r="Q129" s="4"/>
      <c r="R129" s="13">
        <f t="shared" si="10"/>
        <v>1997</v>
      </c>
      <c r="S129" s="6">
        <f t="shared" si="11"/>
        <v>134.78793072115496</v>
      </c>
      <c r="U129" s="19">
        <f t="shared" si="12"/>
        <v>8187</v>
      </c>
      <c r="V129" s="6">
        <f t="shared" si="13"/>
        <v>135.22801605295433</v>
      </c>
      <c r="X129" s="7">
        <v>6190</v>
      </c>
      <c r="Y129" s="8">
        <v>135.3699951171875</v>
      </c>
      <c r="AA129" s="7">
        <v>11625</v>
      </c>
      <c r="AB129" s="8">
        <v>132.91000366210938</v>
      </c>
      <c r="AD129" s="7">
        <v>2449</v>
      </c>
      <c r="AE129" s="8">
        <v>132.97999572753906</v>
      </c>
      <c r="AG129" s="13">
        <f t="shared" si="14"/>
        <v>14074</v>
      </c>
      <c r="AH129" s="14">
        <f t="shared" si="15"/>
        <v>132.92218289816432</v>
      </c>
    </row>
    <row r="130" spans="1:34" x14ac:dyDescent="0.25">
      <c r="A130" s="2">
        <v>42470</v>
      </c>
      <c r="B130" s="3">
        <v>118</v>
      </c>
      <c r="C130" s="7">
        <v>4911</v>
      </c>
      <c r="D130" s="8">
        <v>214.55999755859375</v>
      </c>
      <c r="E130" s="4"/>
      <c r="F130" s="21">
        <v>839</v>
      </c>
      <c r="G130" s="22">
        <v>213.358</v>
      </c>
      <c r="H130" s="4"/>
      <c r="I130" s="13">
        <f t="shared" si="8"/>
        <v>5750</v>
      </c>
      <c r="J130" s="14">
        <f t="shared" si="9"/>
        <v>214.38461043656588</v>
      </c>
      <c r="K130" s="4"/>
      <c r="L130" s="27">
        <v>563</v>
      </c>
      <c r="M130" s="28">
        <v>134.19000244140625</v>
      </c>
      <c r="N130" s="34"/>
      <c r="O130" s="32"/>
      <c r="P130" s="33"/>
      <c r="Q130" s="4"/>
      <c r="R130" s="13">
        <f t="shared" si="10"/>
        <v>563</v>
      </c>
      <c r="S130" s="6">
        <f t="shared" si="11"/>
        <v>134.19000244140625</v>
      </c>
      <c r="U130" s="19">
        <f t="shared" si="12"/>
        <v>6573</v>
      </c>
      <c r="V130" s="6">
        <f t="shared" si="13"/>
        <v>134.82090380651374</v>
      </c>
      <c r="X130" s="7">
        <v>6010</v>
      </c>
      <c r="Y130" s="8">
        <v>134.8800048828125</v>
      </c>
      <c r="AA130" s="7">
        <v>11672</v>
      </c>
      <c r="AB130" s="8">
        <v>133.3699951171875</v>
      </c>
      <c r="AD130" s="7">
        <v>3709</v>
      </c>
      <c r="AE130" s="8">
        <v>133.02999877929688</v>
      </c>
      <c r="AG130" s="13">
        <f t="shared" si="14"/>
        <v>15381</v>
      </c>
      <c r="AH130" s="14">
        <f t="shared" si="15"/>
        <v>133.28800783305536</v>
      </c>
    </row>
    <row r="131" spans="1:34" x14ac:dyDescent="0.25">
      <c r="A131" s="2">
        <v>42477</v>
      </c>
      <c r="B131" s="3">
        <v>119</v>
      </c>
      <c r="C131" s="7">
        <v>5768</v>
      </c>
      <c r="D131" s="8">
        <v>213.89999389648438</v>
      </c>
      <c r="E131" s="4"/>
      <c r="F131" s="21">
        <v>1603</v>
      </c>
      <c r="G131" s="22">
        <v>214.274</v>
      </c>
      <c r="H131" s="4"/>
      <c r="I131" s="13">
        <f t="shared" si="8"/>
        <v>7371</v>
      </c>
      <c r="J131" s="14">
        <f t="shared" si="9"/>
        <v>213.9813304565082</v>
      </c>
      <c r="K131" s="4"/>
      <c r="L131" s="27">
        <v>1896</v>
      </c>
      <c r="M131" s="28">
        <v>134.27999877929688</v>
      </c>
      <c r="N131" s="34"/>
      <c r="O131" s="32">
        <v>39</v>
      </c>
      <c r="P131" s="33">
        <v>134</v>
      </c>
      <c r="Q131" s="4"/>
      <c r="R131" s="13">
        <f t="shared" si="10"/>
        <v>1935</v>
      </c>
      <c r="S131" s="6">
        <f t="shared" si="11"/>
        <v>134.27435539304747</v>
      </c>
      <c r="U131" s="19">
        <f t="shared" si="12"/>
        <v>10684</v>
      </c>
      <c r="V131" s="6">
        <f t="shared" si="13"/>
        <v>134.10701720003152</v>
      </c>
      <c r="X131" s="7">
        <v>8749</v>
      </c>
      <c r="Y131" s="8">
        <v>134.07000732421875</v>
      </c>
      <c r="AA131" s="7">
        <v>12448</v>
      </c>
      <c r="AB131" s="8">
        <v>133.97999572753906</v>
      </c>
      <c r="AD131" s="7">
        <v>5344</v>
      </c>
      <c r="AE131" s="8">
        <v>133.75</v>
      </c>
      <c r="AG131" s="13">
        <f t="shared" si="14"/>
        <v>17792</v>
      </c>
      <c r="AH131" s="14">
        <f t="shared" si="15"/>
        <v>133.91091427700124</v>
      </c>
    </row>
    <row r="132" spans="1:34" x14ac:dyDescent="0.25">
      <c r="A132" s="2">
        <v>42484</v>
      </c>
      <c r="B132" s="3">
        <v>120</v>
      </c>
      <c r="C132" s="7">
        <v>6654</v>
      </c>
      <c r="D132" s="8">
        <v>201.22000122070313</v>
      </c>
      <c r="E132" s="4"/>
      <c r="F132" s="21">
        <v>3078</v>
      </c>
      <c r="G132" s="22">
        <v>201.09899999999999</v>
      </c>
      <c r="H132" s="4"/>
      <c r="I132" s="13">
        <f t="shared" si="8"/>
        <v>9732</v>
      </c>
      <c r="J132" s="14">
        <f t="shared" si="9"/>
        <v>201.18173141415522</v>
      </c>
      <c r="K132" s="4"/>
      <c r="L132" s="27">
        <v>2185</v>
      </c>
      <c r="M132" s="28">
        <v>127.26999664306641</v>
      </c>
      <c r="N132" s="34"/>
      <c r="O132" s="32">
        <v>262</v>
      </c>
      <c r="P132" s="33">
        <v>127</v>
      </c>
      <c r="Q132" s="4"/>
      <c r="R132" s="13">
        <f t="shared" si="10"/>
        <v>2447</v>
      </c>
      <c r="S132" s="6">
        <f t="shared" si="11"/>
        <v>127.24108813449125</v>
      </c>
      <c r="U132" s="19">
        <f t="shared" si="12"/>
        <v>9507</v>
      </c>
      <c r="V132" s="6">
        <f t="shared" si="13"/>
        <v>126.19320033578902</v>
      </c>
      <c r="X132" s="7">
        <v>7060</v>
      </c>
      <c r="Y132" s="8">
        <v>125.83000183105469</v>
      </c>
      <c r="AA132" s="7">
        <v>6530</v>
      </c>
      <c r="AB132" s="8">
        <v>127.01000213623047</v>
      </c>
      <c r="AD132" s="7">
        <v>2284</v>
      </c>
      <c r="AE132" s="8">
        <v>126.87000274658203</v>
      </c>
      <c r="AG132" s="13">
        <f t="shared" si="14"/>
        <v>8814</v>
      </c>
      <c r="AH132" s="14">
        <f t="shared" si="15"/>
        <v>126.97372364678674</v>
      </c>
    </row>
    <row r="133" spans="1:34" x14ac:dyDescent="0.25">
      <c r="A133" s="2">
        <v>42491</v>
      </c>
      <c r="B133" s="3">
        <v>121</v>
      </c>
      <c r="C133" s="7">
        <v>6826</v>
      </c>
      <c r="D133" s="8">
        <v>193.72999572753906</v>
      </c>
      <c r="E133" s="4"/>
      <c r="F133" s="21">
        <v>2094</v>
      </c>
      <c r="G133" s="22">
        <v>195.35900000000001</v>
      </c>
      <c r="H133" s="4"/>
      <c r="I133" s="13">
        <f t="shared" si="8"/>
        <v>8920</v>
      </c>
      <c r="J133" s="14">
        <f t="shared" si="9"/>
        <v>194.11240995921318</v>
      </c>
      <c r="K133" s="4"/>
      <c r="L133" s="27">
        <v>704</v>
      </c>
      <c r="M133" s="28">
        <v>124.44999694824219</v>
      </c>
      <c r="N133" s="34"/>
      <c r="O133" s="32">
        <v>587</v>
      </c>
      <c r="P133" s="33">
        <v>124</v>
      </c>
      <c r="Q133" s="4"/>
      <c r="R133" s="13">
        <f t="shared" si="10"/>
        <v>1291</v>
      </c>
      <c r="S133" s="6">
        <f t="shared" si="11"/>
        <v>124.24538950547057</v>
      </c>
      <c r="U133" s="19">
        <f t="shared" si="12"/>
        <v>12693</v>
      </c>
      <c r="V133" s="6">
        <f t="shared" si="13"/>
        <v>123.87225074680912</v>
      </c>
      <c r="X133" s="7">
        <v>11402</v>
      </c>
      <c r="Y133" s="8">
        <v>123.83000183105469</v>
      </c>
      <c r="AA133" s="7">
        <v>10055</v>
      </c>
      <c r="AB133" s="8">
        <v>123.83999633789063</v>
      </c>
      <c r="AD133" s="7">
        <v>4385</v>
      </c>
      <c r="AE133" s="8">
        <v>123.93000030517578</v>
      </c>
      <c r="AG133" s="13">
        <f t="shared" si="14"/>
        <v>14440</v>
      </c>
      <c r="AH133" s="14">
        <f t="shared" si="15"/>
        <v>123.86732787504751</v>
      </c>
    </row>
    <row r="134" spans="1:34" x14ac:dyDescent="0.25">
      <c r="A134" s="2">
        <v>42498</v>
      </c>
      <c r="B134" s="3">
        <v>122</v>
      </c>
      <c r="C134" s="7">
        <v>5681</v>
      </c>
      <c r="D134" s="8">
        <v>197.71000671386719</v>
      </c>
      <c r="E134" s="4"/>
      <c r="F134" s="21">
        <v>2609</v>
      </c>
      <c r="G134" s="22">
        <v>198.608</v>
      </c>
      <c r="H134" s="4"/>
      <c r="I134" s="13">
        <f t="shared" si="8"/>
        <v>8290</v>
      </c>
      <c r="J134" s="14">
        <f t="shared" si="9"/>
        <v>197.99262004119171</v>
      </c>
      <c r="K134" s="4"/>
      <c r="L134" s="27">
        <v>237</v>
      </c>
      <c r="M134" s="28">
        <v>128</v>
      </c>
      <c r="N134" s="34"/>
      <c r="O134" s="32">
        <v>789</v>
      </c>
      <c r="P134" s="33">
        <v>128</v>
      </c>
      <c r="Q134" s="4"/>
      <c r="R134" s="13">
        <f t="shared" si="10"/>
        <v>1026</v>
      </c>
      <c r="S134" s="6">
        <f t="shared" si="11"/>
        <v>128</v>
      </c>
      <c r="U134" s="19">
        <f t="shared" si="12"/>
        <v>13545</v>
      </c>
      <c r="V134" s="6">
        <f t="shared" si="13"/>
        <v>127.44544991528078</v>
      </c>
      <c r="X134" s="7">
        <v>12519</v>
      </c>
      <c r="Y134" s="8">
        <v>127.40000152587891</v>
      </c>
      <c r="AA134" s="7">
        <v>11163</v>
      </c>
      <c r="AB134" s="8">
        <v>127.25</v>
      </c>
      <c r="AD134" s="7">
        <v>2591</v>
      </c>
      <c r="AE134" s="8">
        <v>127.20999908447266</v>
      </c>
      <c r="AG134" s="13">
        <f t="shared" si="14"/>
        <v>13754</v>
      </c>
      <c r="AH134" s="14">
        <f t="shared" si="15"/>
        <v>127.24246456506243</v>
      </c>
    </row>
    <row r="135" spans="1:34" x14ac:dyDescent="0.25">
      <c r="A135" s="2">
        <v>42505</v>
      </c>
      <c r="B135" s="3">
        <v>123</v>
      </c>
      <c r="C135" s="7">
        <v>8820</v>
      </c>
      <c r="D135" s="8">
        <v>207.86000061035156</v>
      </c>
      <c r="E135" s="4"/>
      <c r="F135" s="21">
        <v>6190</v>
      </c>
      <c r="G135" s="22">
        <v>208.78100000000001</v>
      </c>
      <c r="H135" s="4"/>
      <c r="I135" s="13">
        <f t="shared" si="8"/>
        <v>15010</v>
      </c>
      <c r="J135" s="14">
        <f t="shared" si="9"/>
        <v>208.23981315011997</v>
      </c>
      <c r="K135" s="4"/>
      <c r="L135" s="27">
        <v>2013</v>
      </c>
      <c r="M135" s="28">
        <v>132.83000183105469</v>
      </c>
      <c r="N135" s="34"/>
      <c r="O135" s="32">
        <v>919</v>
      </c>
      <c r="P135" s="33">
        <v>135</v>
      </c>
      <c r="Q135" s="4"/>
      <c r="R135" s="13">
        <f t="shared" si="10"/>
        <v>2932</v>
      </c>
      <c r="S135" s="6">
        <f t="shared" si="11"/>
        <v>133.51016155726913</v>
      </c>
      <c r="U135" s="19">
        <f t="shared" si="12"/>
        <v>19362</v>
      </c>
      <c r="V135" s="6">
        <f t="shared" si="13"/>
        <v>133.11119116708372</v>
      </c>
      <c r="X135" s="7">
        <v>16430</v>
      </c>
      <c r="Y135" s="8">
        <v>133.03999328613281</v>
      </c>
      <c r="AA135" s="7">
        <v>11474</v>
      </c>
      <c r="AB135" s="8">
        <v>132.47000122070313</v>
      </c>
      <c r="AD135" s="7">
        <v>6866</v>
      </c>
      <c r="AE135" s="8">
        <v>133.41000366210938</v>
      </c>
      <c r="AG135" s="13">
        <f t="shared" si="14"/>
        <v>18340</v>
      </c>
      <c r="AH135" s="14">
        <f t="shared" si="15"/>
        <v>132.82191271267124</v>
      </c>
    </row>
    <row r="136" spans="1:34" x14ac:dyDescent="0.25">
      <c r="A136" s="2">
        <v>42512</v>
      </c>
      <c r="B136" s="3">
        <v>124</v>
      </c>
      <c r="C136" s="7">
        <v>5108</v>
      </c>
      <c r="D136" s="8">
        <v>203.3699951171875</v>
      </c>
      <c r="E136" s="4"/>
      <c r="F136" s="21">
        <v>1680</v>
      </c>
      <c r="G136" s="22">
        <v>204.101</v>
      </c>
      <c r="H136" s="4"/>
      <c r="I136" s="13">
        <f t="shared" si="8"/>
        <v>6788</v>
      </c>
      <c r="J136" s="14">
        <f t="shared" si="9"/>
        <v>203.55091559496077</v>
      </c>
      <c r="K136" s="4"/>
      <c r="L136" s="27">
        <v>2237</v>
      </c>
      <c r="M136" s="28">
        <v>130.16999816894531</v>
      </c>
      <c r="N136" s="34"/>
      <c r="O136" s="32">
        <v>1767</v>
      </c>
      <c r="P136" s="33">
        <v>129.874</v>
      </c>
      <c r="Q136" s="4"/>
      <c r="R136" s="13">
        <f t="shared" si="10"/>
        <v>4004</v>
      </c>
      <c r="S136" s="6">
        <f t="shared" si="11"/>
        <v>130.03937160437829</v>
      </c>
      <c r="U136" s="19">
        <f t="shared" si="12"/>
        <v>8817</v>
      </c>
      <c r="V136" s="6">
        <f t="shared" si="13"/>
        <v>130.19256426850353</v>
      </c>
      <c r="X136" s="7">
        <v>4813</v>
      </c>
      <c r="Y136" s="8">
        <v>130.32000732421875</v>
      </c>
      <c r="AA136" s="7">
        <v>11661</v>
      </c>
      <c r="AB136" s="8">
        <v>131.58000183105469</v>
      </c>
      <c r="AD136" s="7">
        <v>4766</v>
      </c>
      <c r="AE136" s="8">
        <v>130.83000183105469</v>
      </c>
      <c r="AG136" s="13">
        <f t="shared" si="14"/>
        <v>16427</v>
      </c>
      <c r="AH136" s="14">
        <f t="shared" si="15"/>
        <v>131.36240275636058</v>
      </c>
    </row>
    <row r="137" spans="1:34" x14ac:dyDescent="0.25">
      <c r="A137" s="2">
        <v>42519</v>
      </c>
      <c r="B137" s="3">
        <v>125</v>
      </c>
      <c r="C137" s="7">
        <v>5810</v>
      </c>
      <c r="D137" s="8">
        <v>199.97000122070313</v>
      </c>
      <c r="E137" s="4"/>
      <c r="F137" s="21">
        <v>1115</v>
      </c>
      <c r="G137" s="22">
        <v>197.62299999999999</v>
      </c>
      <c r="H137" s="4"/>
      <c r="I137" s="13">
        <f t="shared" si="8"/>
        <v>6925</v>
      </c>
      <c r="J137" s="14">
        <f t="shared" si="9"/>
        <v>199.59210860538414</v>
      </c>
      <c r="K137" s="4"/>
      <c r="L137" s="27">
        <v>549</v>
      </c>
      <c r="M137" s="28">
        <v>126.04000091552734</v>
      </c>
      <c r="N137" s="34"/>
      <c r="O137" s="32">
        <v>1565</v>
      </c>
      <c r="P137" s="33">
        <v>126.5</v>
      </c>
      <c r="Q137" s="4"/>
      <c r="R137" s="13">
        <f t="shared" si="10"/>
        <v>2114</v>
      </c>
      <c r="S137" s="6">
        <f t="shared" si="11"/>
        <v>126.38053949982238</v>
      </c>
      <c r="U137" s="19">
        <f t="shared" si="12"/>
        <v>6994</v>
      </c>
      <c r="V137" s="6">
        <f t="shared" si="13"/>
        <v>125.59171582822769</v>
      </c>
      <c r="X137" s="7">
        <v>4880</v>
      </c>
      <c r="Y137" s="8">
        <v>125.25</v>
      </c>
      <c r="AA137" s="7">
        <v>9224</v>
      </c>
      <c r="AB137" s="8">
        <v>124.86000061035156</v>
      </c>
      <c r="AD137" s="7">
        <v>2383</v>
      </c>
      <c r="AE137" s="8">
        <v>125.01999664306641</v>
      </c>
      <c r="AG137" s="13">
        <f t="shared" si="14"/>
        <v>11607</v>
      </c>
      <c r="AH137" s="14">
        <f t="shared" si="15"/>
        <v>124.89284893859826</v>
      </c>
    </row>
    <row r="138" spans="1:34" x14ac:dyDescent="0.25">
      <c r="A138" s="2">
        <v>42526</v>
      </c>
      <c r="B138" s="3">
        <v>126</v>
      </c>
      <c r="C138" s="7">
        <v>7528</v>
      </c>
      <c r="D138" s="8">
        <v>205.35000610351563</v>
      </c>
      <c r="E138" s="4"/>
      <c r="F138" s="21">
        <v>4717</v>
      </c>
      <c r="G138" s="22">
        <v>205.58099999999999</v>
      </c>
      <c r="H138" s="4"/>
      <c r="I138" s="13">
        <f t="shared" si="8"/>
        <v>12245</v>
      </c>
      <c r="J138" s="14">
        <f t="shared" si="9"/>
        <v>205.43898921578324</v>
      </c>
      <c r="K138" s="4"/>
      <c r="L138" s="27">
        <v>1444</v>
      </c>
      <c r="M138" s="28">
        <v>130.94999694824219</v>
      </c>
      <c r="N138" s="34"/>
      <c r="O138" s="32">
        <v>873</v>
      </c>
      <c r="P138" s="33">
        <v>131.95599999999999</v>
      </c>
      <c r="Q138" s="4"/>
      <c r="R138" s="17"/>
      <c r="S138" s="18"/>
      <c r="U138" s="19">
        <f t="shared" si="12"/>
        <v>12983</v>
      </c>
      <c r="V138" s="6">
        <f t="shared" si="13"/>
        <v>130.80404757246404</v>
      </c>
      <c r="X138" s="7">
        <v>10666</v>
      </c>
      <c r="Y138" s="8">
        <v>130.69000244140625</v>
      </c>
      <c r="AA138" s="7">
        <v>11789</v>
      </c>
      <c r="AB138" s="8">
        <v>127.97000122070313</v>
      </c>
      <c r="AD138" s="7">
        <v>2387</v>
      </c>
      <c r="AE138" s="8">
        <v>127.88999938964844</v>
      </c>
      <c r="AG138" s="13">
        <f t="shared" si="14"/>
        <v>14176</v>
      </c>
      <c r="AH138" s="14">
        <f t="shared" si="15"/>
        <v>127.95653025775677</v>
      </c>
    </row>
    <row r="139" spans="1:34" x14ac:dyDescent="0.25">
      <c r="A139" s="2">
        <v>42533</v>
      </c>
      <c r="B139" s="3">
        <v>127</v>
      </c>
      <c r="C139" s="7">
        <v>7295</v>
      </c>
      <c r="D139" s="8">
        <v>206.77000427246094</v>
      </c>
      <c r="E139" s="4"/>
      <c r="F139" s="21">
        <v>2530</v>
      </c>
      <c r="G139" s="22">
        <v>204.87200000000001</v>
      </c>
      <c r="H139" s="4"/>
      <c r="I139" s="13">
        <f t="shared" si="8"/>
        <v>9825</v>
      </c>
      <c r="J139" s="14">
        <f t="shared" si="9"/>
        <v>206.28125609848374</v>
      </c>
      <c r="K139" s="4"/>
      <c r="L139" s="27">
        <v>288</v>
      </c>
      <c r="M139" s="28">
        <v>130</v>
      </c>
      <c r="N139" s="34"/>
      <c r="O139" s="32">
        <v>465</v>
      </c>
      <c r="P139" s="33">
        <v>128</v>
      </c>
      <c r="Q139" s="4"/>
      <c r="R139" s="17"/>
      <c r="S139" s="18"/>
      <c r="U139" s="19">
        <f t="shared" si="12"/>
        <v>19476</v>
      </c>
      <c r="V139" s="6">
        <f t="shared" si="13"/>
        <v>127.09707676857545</v>
      </c>
      <c r="X139" s="7">
        <v>18723</v>
      </c>
      <c r="Y139" s="8">
        <v>127.02999877929688</v>
      </c>
      <c r="AA139" s="7">
        <v>8197</v>
      </c>
      <c r="AB139" s="8">
        <v>127.91999816894531</v>
      </c>
      <c r="AD139" s="7">
        <v>1980</v>
      </c>
      <c r="AE139" s="8">
        <v>127.91999816894531</v>
      </c>
      <c r="AG139" s="13">
        <f t="shared" si="14"/>
        <v>10177</v>
      </c>
      <c r="AH139" s="14">
        <f t="shared" si="15"/>
        <v>127.91999816894531</v>
      </c>
    </row>
    <row r="140" spans="1:34" x14ac:dyDescent="0.25">
      <c r="A140" s="2">
        <v>42540</v>
      </c>
      <c r="B140" s="3">
        <v>128</v>
      </c>
      <c r="C140" s="7">
        <v>4105</v>
      </c>
      <c r="D140" s="8">
        <v>192.57000732421875</v>
      </c>
      <c r="E140" s="4"/>
      <c r="F140" s="21">
        <v>2150</v>
      </c>
      <c r="G140" s="22">
        <v>191.697</v>
      </c>
      <c r="H140" s="4"/>
      <c r="I140" s="13">
        <f t="shared" si="8"/>
        <v>6255</v>
      </c>
      <c r="J140" s="14">
        <f t="shared" si="9"/>
        <v>192.26993286425548</v>
      </c>
      <c r="K140" s="4"/>
      <c r="L140" s="27">
        <v>1847</v>
      </c>
      <c r="M140" s="28">
        <v>123.90000152587891</v>
      </c>
      <c r="N140" s="34"/>
      <c r="O140" s="32">
        <v>1161</v>
      </c>
      <c r="P140" s="33">
        <v>119.40300000000001</v>
      </c>
      <c r="Q140" s="4"/>
      <c r="R140" s="13">
        <f t="shared" si="10"/>
        <v>3008</v>
      </c>
      <c r="S140" s="6">
        <f t="shared" si="11"/>
        <v>122.16429049810451</v>
      </c>
      <c r="U140" s="19">
        <f t="shared" si="12"/>
        <v>8400</v>
      </c>
      <c r="V140" s="6">
        <f t="shared" si="13"/>
        <v>120.46690568068006</v>
      </c>
      <c r="X140" s="7">
        <v>5392</v>
      </c>
      <c r="Y140" s="8">
        <v>119.51999664306641</v>
      </c>
      <c r="AA140" s="7">
        <v>3999</v>
      </c>
      <c r="AB140" s="8">
        <v>121.08999633789063</v>
      </c>
      <c r="AD140" s="7">
        <v>734</v>
      </c>
      <c r="AE140" s="8">
        <v>120.20999908447266</v>
      </c>
      <c r="AG140" s="13">
        <f t="shared" si="14"/>
        <v>4733</v>
      </c>
      <c r="AH140" s="14">
        <f t="shared" si="15"/>
        <v>120.95352518132844</v>
      </c>
    </row>
    <row r="141" spans="1:34" x14ac:dyDescent="0.25">
      <c r="A141" s="2">
        <v>42547</v>
      </c>
      <c r="B141" s="3">
        <v>129</v>
      </c>
      <c r="C141" s="7">
        <v>3504</v>
      </c>
      <c r="D141" s="8">
        <v>187.94000244140625</v>
      </c>
      <c r="E141" s="4"/>
      <c r="F141" s="21">
        <v>2256</v>
      </c>
      <c r="G141" s="22">
        <v>187.83199999999999</v>
      </c>
      <c r="H141" s="4"/>
      <c r="I141" s="13">
        <f t="shared" si="8"/>
        <v>5760</v>
      </c>
      <c r="J141" s="14">
        <f t="shared" si="9"/>
        <v>187.8977014851888</v>
      </c>
      <c r="K141" s="4"/>
      <c r="L141" s="27">
        <v>1481</v>
      </c>
      <c r="M141" s="28">
        <v>115.83000183105469</v>
      </c>
      <c r="N141" s="34"/>
      <c r="O141" s="32">
        <v>783</v>
      </c>
      <c r="P141" s="33">
        <v>116</v>
      </c>
      <c r="Q141" s="4"/>
      <c r="R141" s="13">
        <f t="shared" si="10"/>
        <v>2264</v>
      </c>
      <c r="S141" s="6">
        <f t="shared" si="11"/>
        <v>115.8887953673993</v>
      </c>
      <c r="U141" s="19">
        <f t="shared" si="12"/>
        <v>23376</v>
      </c>
      <c r="V141" s="6">
        <f t="shared" si="13"/>
        <v>116.94656490284152</v>
      </c>
      <c r="X141" s="7">
        <v>21112</v>
      </c>
      <c r="Y141" s="8">
        <v>117.05999755859375</v>
      </c>
      <c r="AA141" s="7">
        <v>7349</v>
      </c>
      <c r="AB141" s="8">
        <v>116.05000305175781</v>
      </c>
      <c r="AD141" s="7">
        <v>2136</v>
      </c>
      <c r="AE141" s="8">
        <v>116</v>
      </c>
      <c r="AG141" s="13">
        <f t="shared" si="14"/>
        <v>9485</v>
      </c>
      <c r="AH141" s="14">
        <f t="shared" si="15"/>
        <v>116.03874248048162</v>
      </c>
    </row>
    <row r="142" spans="1:34" x14ac:dyDescent="0.25">
      <c r="A142" s="2">
        <v>42554</v>
      </c>
      <c r="B142" s="3">
        <v>130</v>
      </c>
      <c r="C142" s="7">
        <v>8189</v>
      </c>
      <c r="D142" s="8">
        <v>194.71000671386719</v>
      </c>
      <c r="E142" s="4"/>
      <c r="F142" s="21">
        <v>4498</v>
      </c>
      <c r="G142" s="22">
        <v>195.05699999999999</v>
      </c>
      <c r="H142" s="4"/>
      <c r="I142" s="13">
        <f t="shared" ref="I142:I205" si="16">C142+F142</f>
        <v>12687</v>
      </c>
      <c r="J142" s="14">
        <f t="shared" ref="J142:J205" si="17">(D142*C142+F142*G142)/(C142+F142)</f>
        <v>194.83302837391491</v>
      </c>
      <c r="K142" s="4"/>
      <c r="L142" s="27">
        <v>3518</v>
      </c>
      <c r="M142" s="28">
        <v>122.94999694824219</v>
      </c>
      <c r="N142" s="34"/>
      <c r="O142" s="32">
        <v>1586</v>
      </c>
      <c r="P142" s="33">
        <v>122.571</v>
      </c>
      <c r="Q142" s="4"/>
      <c r="R142" s="13">
        <f t="shared" ref="R142:R205" si="18">L142+O142</f>
        <v>5104</v>
      </c>
      <c r="S142" s="6">
        <f t="shared" ref="S142:S205" si="19">(M142*L142+P142*O142)/(L142+O142)</f>
        <v>122.83222869590831</v>
      </c>
      <c r="U142" s="19">
        <f t="shared" ref="U142:U205" si="20">SUM(L142,O142,X142)</f>
        <v>35011</v>
      </c>
      <c r="V142" s="6">
        <f t="shared" ref="V142:V205" si="21">(M142*L142+O142*P142+X142*Y142)/(L142+O142+X142)</f>
        <v>122.89866541334497</v>
      </c>
      <c r="X142" s="7">
        <v>29907</v>
      </c>
      <c r="Y142" s="8">
        <v>122.91000366210938</v>
      </c>
      <c r="AA142" s="7">
        <v>12506</v>
      </c>
      <c r="AB142" s="8">
        <v>121.77999877929688</v>
      </c>
      <c r="AD142" s="7">
        <v>2824</v>
      </c>
      <c r="AE142" s="8">
        <v>121.51999664306641</v>
      </c>
      <c r="AG142" s="13">
        <f t="shared" ref="AG142:AG205" si="22">AA142+AD142</f>
        <v>15330</v>
      </c>
      <c r="AH142" s="14">
        <f t="shared" ref="AH142:AH205" si="23">(AB142*AA142+AD142*AE142)/(AA142+AD142)</f>
        <v>121.73210275628873</v>
      </c>
    </row>
    <row r="143" spans="1:34" x14ac:dyDescent="0.25">
      <c r="A143" s="2">
        <v>42561</v>
      </c>
      <c r="B143" s="3">
        <v>131</v>
      </c>
      <c r="C143" s="7">
        <v>4585</v>
      </c>
      <c r="D143" s="8">
        <v>190.60000610351563</v>
      </c>
      <c r="E143" s="4"/>
      <c r="F143" s="21">
        <v>1678</v>
      </c>
      <c r="G143" s="22">
        <v>191.09100000000001</v>
      </c>
      <c r="H143" s="4"/>
      <c r="I143" s="13">
        <f t="shared" si="16"/>
        <v>6263</v>
      </c>
      <c r="J143" s="14">
        <f t="shared" si="17"/>
        <v>190.73155452412888</v>
      </c>
      <c r="K143" s="4"/>
      <c r="L143" s="27">
        <v>2424</v>
      </c>
      <c r="M143" s="28">
        <v>119.55999755859375</v>
      </c>
      <c r="N143" s="34"/>
      <c r="O143" s="32">
        <v>1147</v>
      </c>
      <c r="P143" s="33">
        <v>119.324</v>
      </c>
      <c r="Q143" s="4"/>
      <c r="R143" s="13">
        <f t="shared" si="18"/>
        <v>3571</v>
      </c>
      <c r="S143" s="6">
        <f t="shared" si="19"/>
        <v>119.48419548642713</v>
      </c>
      <c r="U143" s="19">
        <f t="shared" si="20"/>
        <v>9750</v>
      </c>
      <c r="V143" s="6">
        <f t="shared" si="21"/>
        <v>119.83643361426408</v>
      </c>
      <c r="X143" s="7">
        <v>6179</v>
      </c>
      <c r="Y143" s="8">
        <v>120.04000091552734</v>
      </c>
      <c r="AA143" s="7">
        <v>8153</v>
      </c>
      <c r="AB143" s="8">
        <v>120</v>
      </c>
      <c r="AD143" s="7">
        <v>2906</v>
      </c>
      <c r="AE143" s="8">
        <v>120</v>
      </c>
      <c r="AG143" s="13">
        <f t="shared" si="22"/>
        <v>11059</v>
      </c>
      <c r="AH143" s="14">
        <f t="shared" si="23"/>
        <v>120</v>
      </c>
    </row>
    <row r="144" spans="1:34" x14ac:dyDescent="0.25">
      <c r="A144" s="2">
        <v>42568</v>
      </c>
      <c r="B144" s="3">
        <v>132</v>
      </c>
      <c r="C144" s="7">
        <v>8457</v>
      </c>
      <c r="D144" s="8">
        <v>187.41999816894531</v>
      </c>
      <c r="E144" s="4"/>
      <c r="F144" s="21">
        <v>2338</v>
      </c>
      <c r="G144" s="22">
        <v>186.27199999999999</v>
      </c>
      <c r="H144" s="4"/>
      <c r="I144" s="13">
        <f t="shared" si="16"/>
        <v>10795</v>
      </c>
      <c r="J144" s="14">
        <f t="shared" si="17"/>
        <v>187.1713627155878</v>
      </c>
      <c r="K144" s="4"/>
      <c r="L144" s="27">
        <v>2936</v>
      </c>
      <c r="M144" s="28">
        <v>117</v>
      </c>
      <c r="N144" s="34"/>
      <c r="O144" s="32">
        <v>757</v>
      </c>
      <c r="P144" s="33">
        <v>119.505</v>
      </c>
      <c r="Q144" s="4"/>
      <c r="R144" s="13">
        <f t="shared" si="18"/>
        <v>3693</v>
      </c>
      <c r="S144" s="6">
        <f t="shared" si="19"/>
        <v>117.51348090982941</v>
      </c>
      <c r="U144" s="19">
        <f t="shared" si="20"/>
        <v>9381</v>
      </c>
      <c r="V144" s="6">
        <f t="shared" si="21"/>
        <v>117.31734558007877</v>
      </c>
      <c r="X144" s="7">
        <v>5688</v>
      </c>
      <c r="Y144" s="8">
        <v>117.19000244140625</v>
      </c>
      <c r="AA144" s="7">
        <v>7998</v>
      </c>
      <c r="AB144" s="8">
        <v>116.87999725341797</v>
      </c>
      <c r="AD144" s="7">
        <v>1796</v>
      </c>
      <c r="AE144" s="8">
        <v>117</v>
      </c>
      <c r="AG144" s="13">
        <f t="shared" si="22"/>
        <v>9794</v>
      </c>
      <c r="AH144" s="14">
        <f t="shared" si="23"/>
        <v>116.90200306645262</v>
      </c>
    </row>
    <row r="145" spans="1:34" x14ac:dyDescent="0.25">
      <c r="A145" s="2">
        <v>42575</v>
      </c>
      <c r="B145" s="3">
        <v>133</v>
      </c>
      <c r="C145" s="7">
        <v>3785</v>
      </c>
      <c r="D145" s="8">
        <v>183.39999389648438</v>
      </c>
      <c r="E145" s="4"/>
      <c r="F145" s="21">
        <v>2299</v>
      </c>
      <c r="G145" s="22">
        <v>184.00899999999999</v>
      </c>
      <c r="H145" s="4"/>
      <c r="I145" s="13">
        <f t="shared" si="16"/>
        <v>6084</v>
      </c>
      <c r="J145" s="14">
        <f t="shared" si="17"/>
        <v>183.63012292869715</v>
      </c>
      <c r="K145" s="4"/>
      <c r="L145" s="27">
        <v>3138</v>
      </c>
      <c r="M145" s="28">
        <v>115.09999847412109</v>
      </c>
      <c r="N145" s="34"/>
      <c r="O145" s="32">
        <v>725</v>
      </c>
      <c r="P145" s="33">
        <v>115</v>
      </c>
      <c r="Q145" s="4"/>
      <c r="R145" s="13">
        <f t="shared" si="18"/>
        <v>3863</v>
      </c>
      <c r="S145" s="6">
        <f t="shared" si="19"/>
        <v>115.08123096344602</v>
      </c>
      <c r="U145" s="19">
        <f t="shared" si="20"/>
        <v>22668</v>
      </c>
      <c r="V145" s="6">
        <f t="shared" si="21"/>
        <v>114.58246242892749</v>
      </c>
      <c r="X145" s="7">
        <v>18805</v>
      </c>
      <c r="Y145" s="8">
        <v>114.48000335693359</v>
      </c>
      <c r="AA145" s="7">
        <v>8117</v>
      </c>
      <c r="AB145" s="8">
        <v>115.01999664306641</v>
      </c>
      <c r="AD145" s="7">
        <v>1738</v>
      </c>
      <c r="AE145" s="8">
        <v>114.44000244140625</v>
      </c>
      <c r="AG145" s="13">
        <f t="shared" si="22"/>
        <v>9855</v>
      </c>
      <c r="AH145" s="14">
        <f t="shared" si="23"/>
        <v>114.91771050176906</v>
      </c>
    </row>
    <row r="146" spans="1:34" x14ac:dyDescent="0.25">
      <c r="A146" s="2">
        <v>42582</v>
      </c>
      <c r="B146" s="3">
        <v>134</v>
      </c>
      <c r="C146" s="7">
        <v>4815</v>
      </c>
      <c r="D146" s="8">
        <v>185.80000305175781</v>
      </c>
      <c r="E146" s="4"/>
      <c r="F146" s="21">
        <v>2187</v>
      </c>
      <c r="G146" s="22">
        <v>185.77500000000001</v>
      </c>
      <c r="H146" s="4"/>
      <c r="I146" s="13">
        <f t="shared" si="16"/>
        <v>7002</v>
      </c>
      <c r="J146" s="14">
        <f t="shared" si="17"/>
        <v>185.79219361528334</v>
      </c>
      <c r="K146" s="4"/>
      <c r="L146" s="27">
        <v>5759</v>
      </c>
      <c r="M146" s="28">
        <v>117.33999633789063</v>
      </c>
      <c r="N146" s="34"/>
      <c r="O146" s="32">
        <v>800</v>
      </c>
      <c r="P146" s="33">
        <v>117.5</v>
      </c>
      <c r="Q146" s="4"/>
      <c r="R146" s="13">
        <f t="shared" si="18"/>
        <v>6559</v>
      </c>
      <c r="S146" s="6">
        <f t="shared" si="19"/>
        <v>117.35951195455284</v>
      </c>
      <c r="U146" s="19">
        <f t="shared" si="20"/>
        <v>25929</v>
      </c>
      <c r="V146" s="6">
        <f t="shared" si="21"/>
        <v>117.38975928366642</v>
      </c>
      <c r="X146" s="7">
        <v>19370</v>
      </c>
      <c r="Y146" s="8">
        <v>117.40000152587891</v>
      </c>
      <c r="AA146" s="7">
        <v>5615</v>
      </c>
      <c r="AB146" s="8">
        <v>116.01000213623047</v>
      </c>
      <c r="AD146" s="7">
        <v>1377</v>
      </c>
      <c r="AE146" s="8">
        <v>116</v>
      </c>
      <c r="AG146" s="13">
        <f t="shared" si="22"/>
        <v>6992</v>
      </c>
      <c r="AH146" s="14">
        <f t="shared" si="23"/>
        <v>116.00803232192993</v>
      </c>
    </row>
    <row r="147" spans="1:34" x14ac:dyDescent="0.25">
      <c r="A147" s="2">
        <v>42589</v>
      </c>
      <c r="B147" s="3">
        <v>135</v>
      </c>
      <c r="C147" s="7">
        <v>11342</v>
      </c>
      <c r="D147" s="8">
        <v>187.80999755859375</v>
      </c>
      <c r="E147" s="4"/>
      <c r="F147" s="21">
        <v>4015</v>
      </c>
      <c r="G147" s="22">
        <v>187.67599999999999</v>
      </c>
      <c r="H147" s="4"/>
      <c r="I147" s="13">
        <f t="shared" si="16"/>
        <v>15357</v>
      </c>
      <c r="J147" s="14">
        <f t="shared" si="17"/>
        <v>187.77496466168978</v>
      </c>
      <c r="K147" s="4"/>
      <c r="L147" s="27">
        <v>2383</v>
      </c>
      <c r="M147" s="28">
        <v>119.94000244140625</v>
      </c>
      <c r="N147" s="34"/>
      <c r="O147" s="32"/>
      <c r="P147" s="33"/>
      <c r="Q147" s="4"/>
      <c r="R147" s="13">
        <f t="shared" si="18"/>
        <v>2383</v>
      </c>
      <c r="S147" s="6">
        <f t="shared" si="19"/>
        <v>119.94000244140625</v>
      </c>
      <c r="U147" s="19">
        <f t="shared" si="20"/>
        <v>16753</v>
      </c>
      <c r="V147" s="6">
        <f t="shared" si="21"/>
        <v>119.8113376096221</v>
      </c>
      <c r="X147" s="7">
        <v>14370</v>
      </c>
      <c r="Y147" s="8">
        <v>119.79000091552734</v>
      </c>
      <c r="AA147" s="7">
        <v>10030</v>
      </c>
      <c r="AB147" s="8">
        <v>118.48000335693359</v>
      </c>
      <c r="AD147" s="7">
        <v>3291</v>
      </c>
      <c r="AE147" s="8">
        <v>118.08999633789063</v>
      </c>
      <c r="AG147" s="13">
        <f t="shared" si="22"/>
        <v>13321</v>
      </c>
      <c r="AH147" s="14">
        <f t="shared" si="23"/>
        <v>118.38365074829532</v>
      </c>
    </row>
    <row r="148" spans="1:34" x14ac:dyDescent="0.25">
      <c r="A148" s="2">
        <v>42596</v>
      </c>
      <c r="B148" s="3">
        <v>136</v>
      </c>
      <c r="C148" s="7">
        <v>9573</v>
      </c>
      <c r="D148" s="8">
        <v>186.80999755859375</v>
      </c>
      <c r="E148" s="4"/>
      <c r="F148" s="21">
        <v>2981</v>
      </c>
      <c r="G148" s="22">
        <v>186.62100000000001</v>
      </c>
      <c r="H148" s="4"/>
      <c r="I148" s="13">
        <f t="shared" si="16"/>
        <v>12554</v>
      </c>
      <c r="J148" s="14">
        <f t="shared" si="17"/>
        <v>186.76511929491937</v>
      </c>
      <c r="K148" s="4"/>
      <c r="L148" s="27">
        <v>3328</v>
      </c>
      <c r="M148" s="28">
        <v>119.41999816894531</v>
      </c>
      <c r="N148" s="34"/>
      <c r="O148" s="32">
        <v>682</v>
      </c>
      <c r="P148" s="33">
        <v>119</v>
      </c>
      <c r="Q148" s="4"/>
      <c r="R148" s="13">
        <f t="shared" si="18"/>
        <v>4010</v>
      </c>
      <c r="S148" s="6">
        <f t="shared" si="19"/>
        <v>119.34856705891521</v>
      </c>
      <c r="U148" s="19">
        <f t="shared" si="20"/>
        <v>23827</v>
      </c>
      <c r="V148" s="6">
        <f t="shared" si="21"/>
        <v>118.48478513975331</v>
      </c>
      <c r="X148" s="7">
        <v>19817</v>
      </c>
      <c r="Y148" s="8">
        <v>118.30999755859375</v>
      </c>
      <c r="AA148" s="7">
        <v>8088</v>
      </c>
      <c r="AB148" s="8">
        <v>118.98000335693359</v>
      </c>
      <c r="AD148" s="7">
        <v>2413</v>
      </c>
      <c r="AE148" s="8">
        <v>118.88999938964844</v>
      </c>
      <c r="AG148" s="13">
        <f t="shared" si="22"/>
        <v>10501</v>
      </c>
      <c r="AH148" s="14">
        <f t="shared" si="23"/>
        <v>118.95932155776599</v>
      </c>
    </row>
    <row r="149" spans="1:34" x14ac:dyDescent="0.25">
      <c r="A149" s="2">
        <v>42603</v>
      </c>
      <c r="B149" s="3">
        <v>137</v>
      </c>
      <c r="C149" s="7">
        <v>8749</v>
      </c>
      <c r="D149" s="8">
        <v>185.39999389648438</v>
      </c>
      <c r="E149" s="4"/>
      <c r="F149" s="21">
        <v>3052</v>
      </c>
      <c r="G149" s="22">
        <v>185.91499999999999</v>
      </c>
      <c r="H149" s="4"/>
      <c r="I149" s="13">
        <f t="shared" si="16"/>
        <v>11801</v>
      </c>
      <c r="J149" s="14">
        <f t="shared" si="17"/>
        <v>185.53318588258131</v>
      </c>
      <c r="K149" s="4"/>
      <c r="L149" s="27">
        <v>3747</v>
      </c>
      <c r="M149" s="28">
        <v>117.98000335693359</v>
      </c>
      <c r="N149" s="34"/>
      <c r="O149" s="32">
        <v>619</v>
      </c>
      <c r="P149" s="33">
        <v>118</v>
      </c>
      <c r="Q149" s="4"/>
      <c r="R149" s="13">
        <f t="shared" si="18"/>
        <v>4366</v>
      </c>
      <c r="S149" s="6">
        <f t="shared" si="19"/>
        <v>117.9828384284082</v>
      </c>
      <c r="U149" s="19">
        <f t="shared" si="20"/>
        <v>18027</v>
      </c>
      <c r="V149" s="6">
        <f t="shared" si="21"/>
        <v>117.63967304057275</v>
      </c>
      <c r="X149" s="7">
        <v>13661</v>
      </c>
      <c r="Y149" s="8">
        <v>117.52999877929688</v>
      </c>
      <c r="AA149" s="7">
        <v>7685</v>
      </c>
      <c r="AB149" s="8">
        <v>117.90000152587891</v>
      </c>
      <c r="AD149" s="7">
        <v>4107</v>
      </c>
      <c r="AE149" s="8">
        <v>117.94000244140625</v>
      </c>
      <c r="AG149" s="13">
        <f t="shared" si="22"/>
        <v>11792</v>
      </c>
      <c r="AH149" s="14">
        <f t="shared" si="23"/>
        <v>117.91393332371395</v>
      </c>
    </row>
    <row r="150" spans="1:34" x14ac:dyDescent="0.25">
      <c r="A150" s="2">
        <v>42610</v>
      </c>
      <c r="B150" s="3">
        <v>138</v>
      </c>
      <c r="C150" s="7">
        <v>9968</v>
      </c>
      <c r="D150" s="8">
        <v>179.33000183105469</v>
      </c>
      <c r="E150" s="4"/>
      <c r="F150" s="21">
        <v>1302</v>
      </c>
      <c r="G150" s="22">
        <v>179.79</v>
      </c>
      <c r="H150" s="4"/>
      <c r="I150" s="13">
        <f t="shared" si="16"/>
        <v>11270</v>
      </c>
      <c r="J150" s="14">
        <f t="shared" si="17"/>
        <v>179.38314447665957</v>
      </c>
      <c r="K150" s="4"/>
      <c r="L150" s="27">
        <v>2358</v>
      </c>
      <c r="M150" s="28">
        <v>115.23000335693359</v>
      </c>
      <c r="N150" s="34"/>
      <c r="O150" s="32"/>
      <c r="P150" s="33"/>
      <c r="Q150" s="4"/>
      <c r="R150" s="13">
        <f t="shared" si="18"/>
        <v>2358</v>
      </c>
      <c r="S150" s="6">
        <f t="shared" si="19"/>
        <v>115.23000335693359</v>
      </c>
      <c r="U150" s="19">
        <f t="shared" si="20"/>
        <v>18666</v>
      </c>
      <c r="V150" s="6">
        <f t="shared" si="21"/>
        <v>114.67958443328062</v>
      </c>
      <c r="X150" s="7">
        <v>16308</v>
      </c>
      <c r="Y150" s="8">
        <v>114.59999847412109</v>
      </c>
      <c r="AA150" s="7">
        <v>8220</v>
      </c>
      <c r="AB150" s="8">
        <v>114.95999908447266</v>
      </c>
      <c r="AD150" s="7">
        <v>1446</v>
      </c>
      <c r="AE150" s="8">
        <v>115</v>
      </c>
      <c r="AG150" s="13">
        <f t="shared" si="22"/>
        <v>9666</v>
      </c>
      <c r="AH150" s="14">
        <f t="shared" si="23"/>
        <v>114.96598308238829</v>
      </c>
    </row>
    <row r="151" spans="1:34" x14ac:dyDescent="0.25">
      <c r="A151" s="2">
        <v>42617</v>
      </c>
      <c r="B151" s="3">
        <v>139</v>
      </c>
      <c r="C151" s="7">
        <v>10727</v>
      </c>
      <c r="D151" s="8">
        <v>172.97000122070313</v>
      </c>
      <c r="E151" s="4"/>
      <c r="F151" s="21">
        <v>2758</v>
      </c>
      <c r="G151" s="22">
        <v>174.78700000000001</v>
      </c>
      <c r="H151" s="4"/>
      <c r="I151" s="13">
        <f t="shared" si="16"/>
        <v>13485</v>
      </c>
      <c r="J151" s="14">
        <f t="shared" si="17"/>
        <v>173.34162025172284</v>
      </c>
      <c r="K151" s="4"/>
      <c r="L151" s="27">
        <v>1842</v>
      </c>
      <c r="M151" s="28">
        <v>110</v>
      </c>
      <c r="N151" s="34"/>
      <c r="O151" s="32">
        <v>317</v>
      </c>
      <c r="P151" s="33">
        <v>110</v>
      </c>
      <c r="Q151" s="4"/>
      <c r="R151" s="13">
        <f t="shared" si="18"/>
        <v>2159</v>
      </c>
      <c r="S151" s="6">
        <f t="shared" si="19"/>
        <v>110</v>
      </c>
      <c r="U151" s="19">
        <f t="shared" si="20"/>
        <v>20959</v>
      </c>
      <c r="V151" s="6">
        <f t="shared" si="21"/>
        <v>109.78472446973295</v>
      </c>
      <c r="X151" s="7">
        <v>18800</v>
      </c>
      <c r="Y151" s="8">
        <v>109.76000213623047</v>
      </c>
      <c r="AA151" s="7">
        <v>7748</v>
      </c>
      <c r="AB151" s="8">
        <v>109.90000152587891</v>
      </c>
      <c r="AD151" s="7">
        <v>720</v>
      </c>
      <c r="AE151" s="8">
        <v>109.45999908447266</v>
      </c>
      <c r="AG151" s="13">
        <f t="shared" si="22"/>
        <v>8468</v>
      </c>
      <c r="AH151" s="14">
        <f t="shared" si="23"/>
        <v>109.86258988702528</v>
      </c>
    </row>
    <row r="152" spans="1:34" x14ac:dyDescent="0.25">
      <c r="A152" s="2">
        <v>42624</v>
      </c>
      <c r="B152" s="3">
        <v>140</v>
      </c>
      <c r="C152" s="7">
        <v>6633</v>
      </c>
      <c r="D152" s="8">
        <v>165.57000732421875</v>
      </c>
      <c r="E152" s="4"/>
      <c r="F152" s="21">
        <v>2395</v>
      </c>
      <c r="G152" s="22">
        <v>168.27699999999999</v>
      </c>
      <c r="H152" s="4"/>
      <c r="I152" s="13">
        <f t="shared" si="16"/>
        <v>9028</v>
      </c>
      <c r="J152" s="14">
        <f t="shared" si="17"/>
        <v>166.28813398111907</v>
      </c>
      <c r="K152" s="4"/>
      <c r="L152" s="27">
        <v>1357</v>
      </c>
      <c r="M152" s="28">
        <v>105.65000152587891</v>
      </c>
      <c r="N152" s="34"/>
      <c r="O152" s="32"/>
      <c r="P152" s="33"/>
      <c r="Q152" s="4"/>
      <c r="R152" s="13">
        <f t="shared" si="18"/>
        <v>1357</v>
      </c>
      <c r="S152" s="6">
        <f t="shared" si="19"/>
        <v>105.65000152587891</v>
      </c>
      <c r="U152" s="19">
        <f t="shared" si="20"/>
        <v>11641</v>
      </c>
      <c r="V152" s="6">
        <f t="shared" si="21"/>
        <v>105.27012667505615</v>
      </c>
      <c r="X152" s="7">
        <v>10284</v>
      </c>
      <c r="Y152" s="8">
        <v>105.22000122070313</v>
      </c>
      <c r="AA152" s="7">
        <v>11960</v>
      </c>
      <c r="AB152" s="8">
        <v>105</v>
      </c>
      <c r="AD152" s="7">
        <v>1150</v>
      </c>
      <c r="AE152" s="8">
        <v>104.94999694824219</v>
      </c>
      <c r="AG152" s="13">
        <f t="shared" si="22"/>
        <v>13110</v>
      </c>
      <c r="AH152" s="14">
        <f t="shared" si="23"/>
        <v>104.99561376738967</v>
      </c>
    </row>
    <row r="153" spans="1:34" x14ac:dyDescent="0.25">
      <c r="A153" s="2">
        <v>42631</v>
      </c>
      <c r="B153" s="3">
        <v>141</v>
      </c>
      <c r="C153" s="7">
        <v>7590</v>
      </c>
      <c r="D153" s="8">
        <v>169.72999572753906</v>
      </c>
      <c r="E153" s="4"/>
      <c r="F153" s="21">
        <v>2517</v>
      </c>
      <c r="G153" s="22">
        <v>170.15299999999999</v>
      </c>
      <c r="H153" s="4"/>
      <c r="I153" s="13">
        <f t="shared" si="16"/>
        <v>10107</v>
      </c>
      <c r="J153" s="14">
        <f t="shared" si="17"/>
        <v>169.83533873276161</v>
      </c>
      <c r="K153" s="4"/>
      <c r="L153" s="27">
        <v>2531</v>
      </c>
      <c r="M153" s="28">
        <v>109.95999908447266</v>
      </c>
      <c r="N153" s="34"/>
      <c r="O153" s="32">
        <v>80</v>
      </c>
      <c r="P153" s="33">
        <v>110</v>
      </c>
      <c r="Q153" s="4"/>
      <c r="R153" s="13">
        <f t="shared" si="18"/>
        <v>2611</v>
      </c>
      <c r="S153" s="6">
        <f t="shared" si="19"/>
        <v>109.96122469659146</v>
      </c>
      <c r="U153" s="19">
        <f t="shared" si="20"/>
        <v>16509</v>
      </c>
      <c r="V153" s="6">
        <f t="shared" si="21"/>
        <v>109.39615908939362</v>
      </c>
      <c r="X153" s="7">
        <v>13898</v>
      </c>
      <c r="Y153" s="8">
        <v>109.29000091552734</v>
      </c>
      <c r="AA153" s="7">
        <v>10763</v>
      </c>
      <c r="AB153" s="8">
        <v>109.91000366210938</v>
      </c>
      <c r="AD153" s="7">
        <v>3711</v>
      </c>
      <c r="AE153" s="8">
        <v>109.98000335693359</v>
      </c>
      <c r="AG153" s="13">
        <f t="shared" si="22"/>
        <v>14474</v>
      </c>
      <c r="AH153" s="14">
        <f t="shared" si="23"/>
        <v>109.92795093774103</v>
      </c>
    </row>
    <row r="154" spans="1:34" x14ac:dyDescent="0.25">
      <c r="A154" s="2">
        <v>42638</v>
      </c>
      <c r="B154" s="3">
        <v>142</v>
      </c>
      <c r="C154" s="7">
        <v>4823</v>
      </c>
      <c r="D154" s="8">
        <v>166.83999633789063</v>
      </c>
      <c r="E154" s="4"/>
      <c r="F154" s="21">
        <v>1575</v>
      </c>
      <c r="G154" s="22">
        <v>167.31700000000001</v>
      </c>
      <c r="H154" s="4"/>
      <c r="I154" s="13">
        <f t="shared" si="16"/>
        <v>6398</v>
      </c>
      <c r="J154" s="14">
        <f t="shared" si="17"/>
        <v>166.9574206529613</v>
      </c>
      <c r="K154" s="4"/>
      <c r="L154" s="27">
        <v>526</v>
      </c>
      <c r="M154" s="28">
        <v>106.84999847412109</v>
      </c>
      <c r="N154" s="34"/>
      <c r="O154" s="32">
        <v>401</v>
      </c>
      <c r="P154" s="33">
        <v>107</v>
      </c>
      <c r="Q154" s="4"/>
      <c r="R154" s="13">
        <f t="shared" si="18"/>
        <v>927</v>
      </c>
      <c r="S154" s="6">
        <f t="shared" si="19"/>
        <v>106.91488586557465</v>
      </c>
      <c r="U154" s="19">
        <f t="shared" si="20"/>
        <v>6599</v>
      </c>
      <c r="V154" s="6">
        <f t="shared" si="21"/>
        <v>106.04256824551794</v>
      </c>
      <c r="X154" s="7">
        <v>5672</v>
      </c>
      <c r="Y154" s="8">
        <v>105.90000152587891</v>
      </c>
      <c r="AA154" s="7">
        <v>1074</v>
      </c>
      <c r="AB154" s="8">
        <v>106.88999938964844</v>
      </c>
      <c r="AD154" s="7">
        <v>523</v>
      </c>
      <c r="AE154" s="8">
        <v>106.93000030517578</v>
      </c>
      <c r="AG154" s="13">
        <f t="shared" si="22"/>
        <v>1597</v>
      </c>
      <c r="AH154" s="14">
        <f t="shared" si="23"/>
        <v>106.90309925115176</v>
      </c>
    </row>
    <row r="155" spans="1:34" x14ac:dyDescent="0.25">
      <c r="A155" s="2">
        <v>42645</v>
      </c>
      <c r="B155" s="3">
        <v>143</v>
      </c>
      <c r="C155" s="7">
        <v>4268</v>
      </c>
      <c r="D155" s="8">
        <v>160.49000549316406</v>
      </c>
      <c r="E155" s="4"/>
      <c r="F155" s="21">
        <v>1749</v>
      </c>
      <c r="G155" s="22">
        <v>160.339</v>
      </c>
      <c r="H155" s="4"/>
      <c r="I155" s="13">
        <f t="shared" si="16"/>
        <v>6017</v>
      </c>
      <c r="J155" s="14">
        <f t="shared" si="17"/>
        <v>160.44611175749117</v>
      </c>
      <c r="K155" s="4"/>
      <c r="L155" s="27">
        <v>3059</v>
      </c>
      <c r="M155" s="28">
        <v>103.29000091552734</v>
      </c>
      <c r="N155" s="34"/>
      <c r="O155" s="32">
        <v>74</v>
      </c>
      <c r="P155" s="33">
        <v>103</v>
      </c>
      <c r="Q155" s="4"/>
      <c r="R155" s="13">
        <f t="shared" si="18"/>
        <v>3133</v>
      </c>
      <c r="S155" s="6">
        <f t="shared" si="19"/>
        <v>103.28315122904505</v>
      </c>
      <c r="U155" s="19">
        <f t="shared" si="20"/>
        <v>18996</v>
      </c>
      <c r="V155" s="6">
        <f t="shared" si="21"/>
        <v>101.91935602261609</v>
      </c>
      <c r="X155" s="7">
        <v>15863</v>
      </c>
      <c r="Y155" s="8">
        <v>101.65000152587891</v>
      </c>
      <c r="AA155" s="7">
        <v>14120</v>
      </c>
      <c r="AB155" s="8">
        <v>103.56999969482422</v>
      </c>
      <c r="AD155" s="7">
        <v>4149</v>
      </c>
      <c r="AE155" s="8">
        <v>103.76000213623047</v>
      </c>
      <c r="AG155" s="13">
        <f t="shared" si="22"/>
        <v>18269</v>
      </c>
      <c r="AH155" s="14">
        <f t="shared" si="23"/>
        <v>103.61315039433676</v>
      </c>
    </row>
    <row r="156" spans="1:34" x14ac:dyDescent="0.25">
      <c r="A156" s="2">
        <v>42652</v>
      </c>
      <c r="B156" s="3">
        <v>144</v>
      </c>
      <c r="C156" s="7">
        <v>4777</v>
      </c>
      <c r="D156" s="8">
        <v>158.97999572753906</v>
      </c>
      <c r="E156" s="4"/>
      <c r="F156" s="21">
        <v>1675</v>
      </c>
      <c r="G156" s="22">
        <v>159.49199999999999</v>
      </c>
      <c r="H156" s="4"/>
      <c r="I156" s="13">
        <f t="shared" si="16"/>
        <v>6452</v>
      </c>
      <c r="J156" s="14">
        <f t="shared" si="17"/>
        <v>159.11291686150869</v>
      </c>
      <c r="K156" s="4"/>
      <c r="L156" s="27">
        <v>224</v>
      </c>
      <c r="M156" s="28">
        <v>101.63999938964844</v>
      </c>
      <c r="N156" s="34"/>
      <c r="O156" s="32">
        <v>796</v>
      </c>
      <c r="P156" s="33">
        <v>102</v>
      </c>
      <c r="Q156" s="4"/>
      <c r="R156" s="17"/>
      <c r="S156" s="18"/>
      <c r="U156" s="19">
        <f t="shared" si="20"/>
        <v>12789</v>
      </c>
      <c r="V156" s="6">
        <f t="shared" si="21"/>
        <v>100.65013923200583</v>
      </c>
      <c r="X156" s="7">
        <v>11769</v>
      </c>
      <c r="Y156" s="8">
        <v>100.54000091552734</v>
      </c>
      <c r="AA156" s="7">
        <v>9601</v>
      </c>
      <c r="AB156" s="8">
        <v>101.91000366210938</v>
      </c>
      <c r="AD156" s="7">
        <v>2215</v>
      </c>
      <c r="AE156" s="8">
        <v>102</v>
      </c>
      <c r="AG156" s="13">
        <f t="shared" si="22"/>
        <v>11816</v>
      </c>
      <c r="AH156" s="14">
        <f t="shared" si="23"/>
        <v>101.92687416722343</v>
      </c>
    </row>
    <row r="157" spans="1:34" x14ac:dyDescent="0.25">
      <c r="A157" s="2">
        <v>42659</v>
      </c>
      <c r="B157" s="3">
        <v>145</v>
      </c>
      <c r="C157" s="7">
        <v>6597</v>
      </c>
      <c r="D157" s="8">
        <v>153.82000732421875</v>
      </c>
      <c r="E157" s="4"/>
      <c r="F157" s="21">
        <v>1684</v>
      </c>
      <c r="G157" s="22">
        <v>154.10499999999999</v>
      </c>
      <c r="H157" s="4"/>
      <c r="I157" s="13">
        <f t="shared" si="16"/>
        <v>8281</v>
      </c>
      <c r="J157" s="14">
        <f t="shared" si="17"/>
        <v>153.87796260329321</v>
      </c>
      <c r="K157" s="4"/>
      <c r="L157" s="27">
        <v>2109</v>
      </c>
      <c r="M157" s="28">
        <v>97.900001525878906</v>
      </c>
      <c r="N157" s="34"/>
      <c r="O157" s="32">
        <v>203</v>
      </c>
      <c r="P157" s="33">
        <v>98</v>
      </c>
      <c r="Q157" s="4"/>
      <c r="R157" s="13">
        <f t="shared" si="18"/>
        <v>2312</v>
      </c>
      <c r="S157" s="6">
        <f t="shared" si="19"/>
        <v>97.908781668719129</v>
      </c>
      <c r="U157" s="19">
        <f t="shared" si="20"/>
        <v>14592</v>
      </c>
      <c r="V157" s="6">
        <f t="shared" si="21"/>
        <v>97.749912157916185</v>
      </c>
      <c r="X157" s="7">
        <v>12280</v>
      </c>
      <c r="Y157" s="8">
        <v>97.720001220703125</v>
      </c>
      <c r="AA157" s="7">
        <v>8085</v>
      </c>
      <c r="AB157" s="8">
        <v>98.019996643066406</v>
      </c>
      <c r="AD157" s="7">
        <v>2909</v>
      </c>
      <c r="AE157" s="8">
        <v>98</v>
      </c>
      <c r="AG157" s="13">
        <f t="shared" si="22"/>
        <v>10994</v>
      </c>
      <c r="AH157" s="14">
        <f t="shared" si="23"/>
        <v>98.014705553865014</v>
      </c>
    </row>
    <row r="158" spans="1:34" x14ac:dyDescent="0.25">
      <c r="A158" s="2">
        <v>42666</v>
      </c>
      <c r="B158" s="3">
        <v>146</v>
      </c>
      <c r="C158" s="7">
        <v>1221</v>
      </c>
      <c r="D158" s="8">
        <v>156.42999267578125</v>
      </c>
      <c r="E158" s="4"/>
      <c r="F158" s="21">
        <v>832</v>
      </c>
      <c r="G158" s="22">
        <v>156.952</v>
      </c>
      <c r="H158" s="4"/>
      <c r="I158" s="13">
        <f t="shared" si="16"/>
        <v>2053</v>
      </c>
      <c r="J158" s="14">
        <f t="shared" si="17"/>
        <v>156.64154167419821</v>
      </c>
      <c r="K158" s="4"/>
      <c r="L158" s="27">
        <v>2688</v>
      </c>
      <c r="M158" s="28">
        <v>100.61000061035156</v>
      </c>
      <c r="N158" s="34"/>
      <c r="O158" s="32">
        <v>76</v>
      </c>
      <c r="P158" s="33">
        <v>102</v>
      </c>
      <c r="Q158" s="4"/>
      <c r="R158" s="17"/>
      <c r="S158" s="18"/>
      <c r="U158" s="19">
        <f t="shared" si="20"/>
        <v>16976</v>
      </c>
      <c r="V158" s="6">
        <f t="shared" si="21"/>
        <v>99.318589004674791</v>
      </c>
      <c r="X158" s="7">
        <v>14212</v>
      </c>
      <c r="Y158" s="8">
        <v>99.05999755859375</v>
      </c>
      <c r="AA158" s="7">
        <v>4411</v>
      </c>
      <c r="AB158" s="8">
        <v>99.69000244140625</v>
      </c>
      <c r="AD158" s="7">
        <v>306</v>
      </c>
      <c r="AE158" s="8">
        <v>99.489997863769531</v>
      </c>
      <c r="AG158" s="13">
        <f t="shared" si="22"/>
        <v>4717</v>
      </c>
      <c r="AH158" s="14">
        <f t="shared" si="23"/>
        <v>99.677027796344376</v>
      </c>
    </row>
    <row r="159" spans="1:34" x14ac:dyDescent="0.25">
      <c r="A159" s="2">
        <v>42673</v>
      </c>
      <c r="B159" s="3">
        <v>147</v>
      </c>
      <c r="C159" s="7">
        <v>7970</v>
      </c>
      <c r="D159" s="8">
        <v>163.3800048828125</v>
      </c>
      <c r="E159" s="4"/>
      <c r="F159" s="21">
        <v>4078</v>
      </c>
      <c r="G159" s="22">
        <v>162.91200000000001</v>
      </c>
      <c r="H159" s="4"/>
      <c r="I159" s="13">
        <f t="shared" si="16"/>
        <v>12048</v>
      </c>
      <c r="J159" s="14">
        <f t="shared" si="17"/>
        <v>163.2215948635471</v>
      </c>
      <c r="K159" s="4"/>
      <c r="L159" s="27">
        <v>3545</v>
      </c>
      <c r="M159" s="28">
        <v>104.23000335693359</v>
      </c>
      <c r="N159" s="34"/>
      <c r="O159" s="32">
        <v>569</v>
      </c>
      <c r="P159" s="33">
        <v>105</v>
      </c>
      <c r="Q159" s="4"/>
      <c r="R159" s="17"/>
      <c r="S159" s="18"/>
      <c r="U159" s="19">
        <f t="shared" si="20"/>
        <v>12834</v>
      </c>
      <c r="V159" s="6">
        <f t="shared" si="21"/>
        <v>104.13504518339785</v>
      </c>
      <c r="X159" s="7">
        <v>8720</v>
      </c>
      <c r="Y159" s="8">
        <v>104.04000091552734</v>
      </c>
      <c r="AA159" s="7">
        <v>12896</v>
      </c>
      <c r="AB159" s="8">
        <v>104.81999969482422</v>
      </c>
      <c r="AD159" s="7">
        <v>7538</v>
      </c>
      <c r="AE159" s="8">
        <v>104.73999786376953</v>
      </c>
      <c r="AG159" s="13">
        <f t="shared" si="22"/>
        <v>20434</v>
      </c>
      <c r="AH159" s="14">
        <f t="shared" si="23"/>
        <v>104.79048742104081</v>
      </c>
    </row>
    <row r="160" spans="1:34" x14ac:dyDescent="0.25">
      <c r="A160" s="2">
        <v>42680</v>
      </c>
      <c r="B160" s="3">
        <v>148</v>
      </c>
      <c r="C160" s="7">
        <v>7205</v>
      </c>
      <c r="D160" s="8">
        <v>161.97999572753906</v>
      </c>
      <c r="E160" s="4"/>
      <c r="F160" s="21">
        <v>2403</v>
      </c>
      <c r="G160" s="22">
        <v>161.995</v>
      </c>
      <c r="H160" s="4"/>
      <c r="I160" s="13">
        <f t="shared" si="16"/>
        <v>9608</v>
      </c>
      <c r="J160" s="14">
        <f t="shared" si="17"/>
        <v>161.98374835729797</v>
      </c>
      <c r="K160" s="4"/>
      <c r="L160" s="27">
        <v>2781</v>
      </c>
      <c r="M160" s="28">
        <v>105.05000305175781</v>
      </c>
      <c r="N160" s="34"/>
      <c r="O160" s="32">
        <v>151</v>
      </c>
      <c r="P160" s="33">
        <v>104</v>
      </c>
      <c r="Q160" s="4"/>
      <c r="R160" s="17"/>
      <c r="S160" s="18"/>
      <c r="U160" s="19">
        <f t="shared" si="20"/>
        <v>15452</v>
      </c>
      <c r="V160" s="6">
        <f t="shared" si="21"/>
        <v>104.22949111409179</v>
      </c>
      <c r="X160" s="7">
        <v>12520</v>
      </c>
      <c r="Y160" s="8">
        <v>104.05000305175781</v>
      </c>
      <c r="AA160" s="7">
        <v>9541</v>
      </c>
      <c r="AB160" s="8">
        <v>104.98999786376953</v>
      </c>
      <c r="AD160" s="7">
        <v>1588</v>
      </c>
      <c r="AE160" s="8">
        <v>105.06999969482422</v>
      </c>
      <c r="AG160" s="13">
        <f t="shared" si="22"/>
        <v>11129</v>
      </c>
      <c r="AH160" s="14">
        <f t="shared" si="23"/>
        <v>105.00141334653661</v>
      </c>
    </row>
    <row r="161" spans="1:34" x14ac:dyDescent="0.25">
      <c r="A161" s="2">
        <v>42687</v>
      </c>
      <c r="B161" s="3">
        <v>149</v>
      </c>
      <c r="C161" s="7">
        <v>5744</v>
      </c>
      <c r="D161" s="8">
        <v>161.78999328613281</v>
      </c>
      <c r="E161" s="4"/>
      <c r="F161" s="21">
        <v>1884</v>
      </c>
      <c r="G161" s="22">
        <v>161.87899999999999</v>
      </c>
      <c r="H161" s="4"/>
      <c r="I161" s="13">
        <f t="shared" si="16"/>
        <v>7628</v>
      </c>
      <c r="J161" s="14">
        <f t="shared" si="17"/>
        <v>161.81197659092118</v>
      </c>
      <c r="K161" s="4"/>
      <c r="L161" s="27">
        <v>616</v>
      </c>
      <c r="M161" s="28">
        <v>105</v>
      </c>
      <c r="N161" s="34"/>
      <c r="O161" s="32">
        <v>834</v>
      </c>
      <c r="P161" s="33">
        <v>105</v>
      </c>
      <c r="Q161" s="4"/>
      <c r="R161" s="17"/>
      <c r="S161" s="18"/>
      <c r="U161" s="19">
        <f t="shared" si="20"/>
        <v>19726</v>
      </c>
      <c r="V161" s="6">
        <f t="shared" si="21"/>
        <v>103.23966197470531</v>
      </c>
      <c r="X161" s="7">
        <v>18276</v>
      </c>
      <c r="Y161" s="8">
        <v>103.09999847412109</v>
      </c>
      <c r="AA161" s="7">
        <v>8563</v>
      </c>
      <c r="AB161" s="8">
        <v>104.93000030517578</v>
      </c>
      <c r="AD161" s="7">
        <v>4343</v>
      </c>
      <c r="AE161" s="8">
        <v>104.68000030517578</v>
      </c>
      <c r="AG161" s="13">
        <f t="shared" si="22"/>
        <v>12906</v>
      </c>
      <c r="AH161" s="14">
        <f t="shared" si="23"/>
        <v>104.84587276759636</v>
      </c>
    </row>
    <row r="162" spans="1:34" x14ac:dyDescent="0.25">
      <c r="A162" s="2">
        <v>42694</v>
      </c>
      <c r="B162" s="3">
        <v>150</v>
      </c>
      <c r="C162" s="7">
        <v>11530</v>
      </c>
      <c r="D162" s="8">
        <v>169.69000244140625</v>
      </c>
      <c r="E162" s="4"/>
      <c r="F162" s="21">
        <v>2634</v>
      </c>
      <c r="G162" s="22">
        <v>169.733</v>
      </c>
      <c r="H162" s="4"/>
      <c r="I162" s="13">
        <f t="shared" si="16"/>
        <v>14164</v>
      </c>
      <c r="J162" s="14">
        <f t="shared" si="17"/>
        <v>169.69799845731532</v>
      </c>
      <c r="K162" s="4"/>
      <c r="L162" s="27">
        <v>3190</v>
      </c>
      <c r="M162" s="28">
        <v>109.68000030517578</v>
      </c>
      <c r="N162" s="34"/>
      <c r="O162" s="32">
        <v>491</v>
      </c>
      <c r="P162" s="33">
        <v>110</v>
      </c>
      <c r="Q162" s="4"/>
      <c r="R162" s="17"/>
      <c r="S162" s="18"/>
      <c r="U162" s="19">
        <f t="shared" si="20"/>
        <v>21138</v>
      </c>
      <c r="V162" s="6">
        <f t="shared" si="21"/>
        <v>107.87880091216461</v>
      </c>
      <c r="X162" s="7">
        <v>17457</v>
      </c>
      <c r="Y162" s="8">
        <v>107.48999786376953</v>
      </c>
      <c r="AA162" s="7">
        <v>14471</v>
      </c>
      <c r="AB162" s="8">
        <v>108.44000244140625</v>
      </c>
      <c r="AD162" s="7">
        <v>5034</v>
      </c>
      <c r="AE162" s="8">
        <v>108.47000122070313</v>
      </c>
      <c r="AG162" s="13">
        <f t="shared" si="22"/>
        <v>19505</v>
      </c>
      <c r="AH162" s="14">
        <f t="shared" si="23"/>
        <v>108.44774475645268</v>
      </c>
    </row>
    <row r="163" spans="1:34" x14ac:dyDescent="0.25">
      <c r="A163" s="2">
        <v>42701</v>
      </c>
      <c r="B163" s="3">
        <v>151</v>
      </c>
      <c r="C163" s="7">
        <v>5513</v>
      </c>
      <c r="D163" s="8">
        <v>172.71000671386719</v>
      </c>
      <c r="E163" s="4"/>
      <c r="F163" s="21">
        <v>2283</v>
      </c>
      <c r="G163" s="22">
        <v>172.035</v>
      </c>
      <c r="H163" s="4"/>
      <c r="I163" s="13">
        <f t="shared" si="16"/>
        <v>7796</v>
      </c>
      <c r="J163" s="14">
        <f t="shared" si="17"/>
        <v>172.51233607151741</v>
      </c>
      <c r="K163" s="4"/>
      <c r="L163" s="27">
        <v>1948</v>
      </c>
      <c r="M163" s="28">
        <v>112.25</v>
      </c>
      <c r="N163" s="34"/>
      <c r="O163" s="32">
        <v>585</v>
      </c>
      <c r="P163" s="33">
        <v>113</v>
      </c>
      <c r="Q163" s="4"/>
      <c r="R163" s="13">
        <f t="shared" si="18"/>
        <v>2533</v>
      </c>
      <c r="S163" s="6">
        <f t="shared" si="19"/>
        <v>112.42321358073431</v>
      </c>
      <c r="U163" s="19">
        <f t="shared" si="20"/>
        <v>13232</v>
      </c>
      <c r="V163" s="6">
        <f t="shared" si="21"/>
        <v>111.38564491156656</v>
      </c>
      <c r="X163" s="7">
        <v>10699</v>
      </c>
      <c r="Y163" s="8">
        <v>111.13999938964844</v>
      </c>
      <c r="AA163" s="7">
        <v>14617</v>
      </c>
      <c r="AB163" s="8">
        <v>111.41000366210938</v>
      </c>
      <c r="AD163" s="7">
        <v>3346</v>
      </c>
      <c r="AE163" s="8">
        <v>110.93000030517578</v>
      </c>
      <c r="AG163" s="13">
        <f t="shared" si="22"/>
        <v>17963</v>
      </c>
      <c r="AH163" s="14">
        <f t="shared" si="23"/>
        <v>111.32059258198358</v>
      </c>
    </row>
    <row r="164" spans="1:34" x14ac:dyDescent="0.25">
      <c r="A164" s="2">
        <v>42708</v>
      </c>
      <c r="B164" s="3">
        <v>152</v>
      </c>
      <c r="C164" s="7">
        <v>8688</v>
      </c>
      <c r="D164" s="8">
        <v>174.55000305175781</v>
      </c>
      <c r="E164" s="4"/>
      <c r="F164" s="21">
        <v>2455</v>
      </c>
      <c r="G164" s="22">
        <v>174.74299999999999</v>
      </c>
      <c r="H164" s="4"/>
      <c r="I164" s="13">
        <f t="shared" si="16"/>
        <v>11143</v>
      </c>
      <c r="J164" s="14">
        <f t="shared" si="17"/>
        <v>174.5925236932309</v>
      </c>
      <c r="K164" s="4"/>
      <c r="L164" s="27">
        <v>1372</v>
      </c>
      <c r="M164" s="28">
        <v>114.93000030517578</v>
      </c>
      <c r="N164" s="34"/>
      <c r="O164" s="32">
        <v>1521</v>
      </c>
      <c r="P164" s="33">
        <v>113.973</v>
      </c>
      <c r="Q164" s="4"/>
      <c r="R164" s="13">
        <f t="shared" si="18"/>
        <v>2893</v>
      </c>
      <c r="S164" s="6">
        <f t="shared" si="19"/>
        <v>114.42685565803703</v>
      </c>
      <c r="U164" s="19">
        <f t="shared" si="20"/>
        <v>11975</v>
      </c>
      <c r="V164" s="6">
        <f t="shared" si="21"/>
        <v>114.11828834497121</v>
      </c>
      <c r="X164" s="7">
        <v>9082</v>
      </c>
      <c r="Y164" s="8">
        <v>114.01999664306641</v>
      </c>
      <c r="AA164" s="7">
        <v>14857</v>
      </c>
      <c r="AB164" s="8">
        <v>114.69999694824219</v>
      </c>
      <c r="AD164" s="7">
        <v>4803</v>
      </c>
      <c r="AE164" s="8">
        <v>114.73999786376953</v>
      </c>
      <c r="AG164" s="13">
        <f t="shared" si="22"/>
        <v>19660</v>
      </c>
      <c r="AH164" s="14">
        <f t="shared" si="23"/>
        <v>114.70976929805286</v>
      </c>
    </row>
    <row r="165" spans="1:34" x14ac:dyDescent="0.25">
      <c r="A165" s="2">
        <v>42715</v>
      </c>
      <c r="B165" s="3">
        <v>153</v>
      </c>
      <c r="C165" s="7">
        <v>3890</v>
      </c>
      <c r="D165" s="8">
        <v>169.72000122070313</v>
      </c>
      <c r="E165" s="4"/>
      <c r="F165" s="21">
        <v>1677</v>
      </c>
      <c r="G165" s="22">
        <v>171.61500000000001</v>
      </c>
      <c r="H165" s="4"/>
      <c r="I165" s="13">
        <f t="shared" si="16"/>
        <v>5567</v>
      </c>
      <c r="J165" s="14">
        <f t="shared" si="17"/>
        <v>170.29084960455094</v>
      </c>
      <c r="K165" s="4"/>
      <c r="L165" s="27">
        <v>2727</v>
      </c>
      <c r="M165" s="28">
        <v>110.19999694824219</v>
      </c>
      <c r="N165" s="34"/>
      <c r="O165" s="32"/>
      <c r="P165" s="33"/>
      <c r="Q165" s="4"/>
      <c r="R165" s="13">
        <f t="shared" si="18"/>
        <v>2727</v>
      </c>
      <c r="S165" s="6">
        <f t="shared" si="19"/>
        <v>110.19999694824219</v>
      </c>
      <c r="U165" s="19">
        <f t="shared" si="20"/>
        <v>7282</v>
      </c>
      <c r="V165" s="6">
        <f t="shared" si="21"/>
        <v>109.48691026603282</v>
      </c>
      <c r="X165" s="7">
        <v>4555</v>
      </c>
      <c r="Y165" s="8">
        <v>109.05999755859375</v>
      </c>
      <c r="AA165" s="7">
        <v>6534</v>
      </c>
      <c r="AB165" s="8">
        <v>110.15000152587891</v>
      </c>
      <c r="AD165" s="7">
        <v>2966</v>
      </c>
      <c r="AE165" s="8">
        <v>110.47000122070313</v>
      </c>
      <c r="AG165" s="13">
        <f t="shared" si="22"/>
        <v>9500</v>
      </c>
      <c r="AH165" s="14">
        <f t="shared" si="23"/>
        <v>110.24990879902087</v>
      </c>
    </row>
    <row r="166" spans="1:34" x14ac:dyDescent="0.25">
      <c r="A166" s="2">
        <v>42722</v>
      </c>
      <c r="B166" s="3">
        <v>154</v>
      </c>
      <c r="C166" s="7">
        <v>4298</v>
      </c>
      <c r="D166" s="8">
        <v>173.99000549316406</v>
      </c>
      <c r="E166" s="4"/>
      <c r="F166" s="21">
        <v>964</v>
      </c>
      <c r="G166" s="22">
        <v>174.28399999999999</v>
      </c>
      <c r="H166" s="4"/>
      <c r="I166" s="13">
        <f t="shared" si="16"/>
        <v>5262</v>
      </c>
      <c r="J166" s="14">
        <f t="shared" si="17"/>
        <v>174.04386537621039</v>
      </c>
      <c r="K166" s="4"/>
      <c r="L166" s="27">
        <v>2522</v>
      </c>
      <c r="M166" s="28">
        <v>111.76000213623047</v>
      </c>
      <c r="N166" s="34"/>
      <c r="O166" s="32">
        <v>767</v>
      </c>
      <c r="P166" s="33">
        <v>112</v>
      </c>
      <c r="Q166" s="4"/>
      <c r="R166" s="13">
        <f t="shared" si="18"/>
        <v>3289</v>
      </c>
      <c r="S166" s="6">
        <f t="shared" si="19"/>
        <v>111.81597001750478</v>
      </c>
      <c r="U166" s="19">
        <f t="shared" si="20"/>
        <v>8880</v>
      </c>
      <c r="V166" s="6">
        <f t="shared" si="21"/>
        <v>111.17000230926651</v>
      </c>
      <c r="X166" s="7">
        <v>5591</v>
      </c>
      <c r="Y166" s="8">
        <v>110.79000091552734</v>
      </c>
      <c r="AA166" s="7">
        <v>9529</v>
      </c>
      <c r="AB166" s="8">
        <v>111.97000122070313</v>
      </c>
      <c r="AD166" s="7">
        <v>1970</v>
      </c>
      <c r="AE166" s="8">
        <v>111.70999908447266</v>
      </c>
      <c r="AG166" s="13">
        <f t="shared" si="22"/>
        <v>11499</v>
      </c>
      <c r="AH166" s="14">
        <f t="shared" si="23"/>
        <v>111.92545785098628</v>
      </c>
    </row>
    <row r="167" spans="1:34" x14ac:dyDescent="0.25">
      <c r="A167" s="2">
        <v>42729</v>
      </c>
      <c r="B167" s="3">
        <v>155</v>
      </c>
      <c r="C167" s="7">
        <v>8904</v>
      </c>
      <c r="D167" s="8">
        <v>179.64999389648438</v>
      </c>
      <c r="E167" s="4"/>
      <c r="F167" s="21">
        <v>1910</v>
      </c>
      <c r="G167" s="22">
        <v>179.64</v>
      </c>
      <c r="H167" s="4"/>
      <c r="I167" s="13">
        <f t="shared" si="16"/>
        <v>10814</v>
      </c>
      <c r="J167" s="14">
        <f t="shared" si="17"/>
        <v>179.64822874554253</v>
      </c>
      <c r="K167" s="4"/>
      <c r="L167" s="27">
        <v>3534</v>
      </c>
      <c r="M167" s="28">
        <v>115.97000122070313</v>
      </c>
      <c r="N167" s="34"/>
      <c r="O167" s="32">
        <v>1441</v>
      </c>
      <c r="P167" s="33">
        <v>115.684</v>
      </c>
      <c r="Q167" s="4"/>
      <c r="R167" s="13">
        <f t="shared" si="18"/>
        <v>4975</v>
      </c>
      <c r="S167" s="6">
        <f t="shared" si="19"/>
        <v>115.88716147014368</v>
      </c>
      <c r="U167" s="19">
        <f t="shared" si="20"/>
        <v>18614</v>
      </c>
      <c r="V167" s="6">
        <f t="shared" si="21"/>
        <v>115.40564328458053</v>
      </c>
      <c r="X167" s="7">
        <v>13639</v>
      </c>
      <c r="Y167" s="8">
        <v>115.23000335693359</v>
      </c>
      <c r="AA167" s="7">
        <v>12764</v>
      </c>
      <c r="AB167" s="8">
        <v>115.44999694824219</v>
      </c>
      <c r="AD167" s="7">
        <v>3559</v>
      </c>
      <c r="AE167" s="8">
        <v>114.97000122070313</v>
      </c>
      <c r="AG167" s="13">
        <f t="shared" si="22"/>
        <v>16323</v>
      </c>
      <c r="AH167" s="14">
        <f t="shared" si="23"/>
        <v>115.34534064766561</v>
      </c>
    </row>
    <row r="168" spans="1:34" x14ac:dyDescent="0.25">
      <c r="A168" s="2">
        <v>42736</v>
      </c>
      <c r="B168" s="3">
        <v>156</v>
      </c>
      <c r="C168" s="7">
        <v>7578</v>
      </c>
      <c r="D168" s="8">
        <v>188.35000610351563</v>
      </c>
      <c r="E168" s="4"/>
      <c r="F168" s="21">
        <v>2768</v>
      </c>
      <c r="G168" s="22">
        <v>188.476</v>
      </c>
      <c r="H168" s="4"/>
      <c r="I168" s="13">
        <f t="shared" si="16"/>
        <v>10346</v>
      </c>
      <c r="J168" s="14">
        <f t="shared" si="17"/>
        <v>188.38371489004845</v>
      </c>
      <c r="K168" s="4"/>
      <c r="L168" s="27">
        <v>4302</v>
      </c>
      <c r="M168" s="28">
        <v>117.88999938964844</v>
      </c>
      <c r="N168" s="34"/>
      <c r="O168" s="32"/>
      <c r="P168" s="33"/>
      <c r="Q168" s="4"/>
      <c r="R168" s="13">
        <f t="shared" si="18"/>
        <v>4302</v>
      </c>
      <c r="S168" s="6">
        <f t="shared" si="19"/>
        <v>117.88999938964844</v>
      </c>
      <c r="U168" s="19">
        <f t="shared" si="20"/>
        <v>16129</v>
      </c>
      <c r="V168" s="6">
        <f t="shared" si="21"/>
        <v>117.46469827638141</v>
      </c>
      <c r="X168" s="7">
        <v>11827</v>
      </c>
      <c r="Y168" s="8">
        <v>117.30999755859375</v>
      </c>
      <c r="AA168" s="7">
        <v>8969</v>
      </c>
      <c r="AB168" s="8">
        <v>117.88999938964844</v>
      </c>
      <c r="AD168" s="7">
        <v>1249</v>
      </c>
      <c r="AE168" s="8">
        <v>117.73000335693359</v>
      </c>
      <c r="AG168" s="13">
        <f t="shared" si="22"/>
        <v>10218</v>
      </c>
      <c r="AH168" s="14">
        <f t="shared" si="23"/>
        <v>117.87044223121617</v>
      </c>
    </row>
    <row r="169" spans="1:34" x14ac:dyDescent="0.25">
      <c r="A169" s="2">
        <v>42743</v>
      </c>
      <c r="B169" s="3">
        <v>157</v>
      </c>
      <c r="C169" s="7">
        <v>2604</v>
      </c>
      <c r="D169" s="8">
        <v>187.96000671386719</v>
      </c>
      <c r="E169" s="4"/>
      <c r="F169" s="21">
        <v>934</v>
      </c>
      <c r="G169" s="22">
        <v>187.65700000000001</v>
      </c>
      <c r="H169" s="4"/>
      <c r="I169" s="13">
        <f t="shared" si="16"/>
        <v>3538</v>
      </c>
      <c r="J169" s="14">
        <f t="shared" si="17"/>
        <v>187.88001568199834</v>
      </c>
      <c r="K169" s="4"/>
      <c r="L169" s="27">
        <v>7413</v>
      </c>
      <c r="M169" s="28">
        <v>117.73000335693359</v>
      </c>
      <c r="N169" s="34"/>
      <c r="O169" s="32">
        <v>827</v>
      </c>
      <c r="P169" s="33">
        <v>118</v>
      </c>
      <c r="Q169" s="4"/>
      <c r="R169" s="13">
        <f t="shared" si="18"/>
        <v>8240</v>
      </c>
      <c r="S169" s="6">
        <f t="shared" si="19"/>
        <v>117.75710132098892</v>
      </c>
      <c r="U169" s="19">
        <f t="shared" si="20"/>
        <v>16756</v>
      </c>
      <c r="V169" s="6">
        <f t="shared" si="21"/>
        <v>117.59085685627988</v>
      </c>
      <c r="X169" s="7">
        <v>8516</v>
      </c>
      <c r="Y169" s="8">
        <v>117.43000030517578</v>
      </c>
      <c r="AA169" s="7">
        <v>8682</v>
      </c>
      <c r="AB169" s="8">
        <v>117.94000244140625</v>
      </c>
      <c r="AD169" s="7">
        <v>4849</v>
      </c>
      <c r="AE169" s="8">
        <v>117.62999725341797</v>
      </c>
      <c r="AG169" s="13">
        <f t="shared" si="22"/>
        <v>13531</v>
      </c>
      <c r="AH169" s="14">
        <f t="shared" si="23"/>
        <v>117.82890827567162</v>
      </c>
    </row>
    <row r="170" spans="1:34" x14ac:dyDescent="0.25">
      <c r="A170" s="2">
        <v>42750</v>
      </c>
      <c r="B170" s="3">
        <v>158</v>
      </c>
      <c r="C170" s="7">
        <v>5103</v>
      </c>
      <c r="D170" s="8">
        <v>189.50999450683594</v>
      </c>
      <c r="E170" s="4"/>
      <c r="F170" s="21">
        <v>875</v>
      </c>
      <c r="G170" s="22">
        <v>188.37200000000001</v>
      </c>
      <c r="H170" s="4"/>
      <c r="I170" s="13">
        <f t="shared" si="16"/>
        <v>5978</v>
      </c>
      <c r="J170" s="14">
        <f t="shared" si="17"/>
        <v>189.34342622421943</v>
      </c>
      <c r="K170" s="4"/>
      <c r="L170" s="27">
        <v>4388</v>
      </c>
      <c r="M170" s="28">
        <v>119</v>
      </c>
      <c r="N170" s="34"/>
      <c r="O170" s="32">
        <v>661</v>
      </c>
      <c r="P170" s="33">
        <v>118.52800000000001</v>
      </c>
      <c r="Q170" s="4"/>
      <c r="R170" s="13">
        <f t="shared" si="18"/>
        <v>5049</v>
      </c>
      <c r="S170" s="6">
        <f t="shared" si="19"/>
        <v>118.93820716973659</v>
      </c>
      <c r="U170" s="19">
        <f t="shared" si="20"/>
        <v>11415</v>
      </c>
      <c r="V170" s="6">
        <f t="shared" si="21"/>
        <v>118.67151661600988</v>
      </c>
      <c r="X170" s="7">
        <v>6366</v>
      </c>
      <c r="Y170" s="8">
        <v>118.45999908447266</v>
      </c>
      <c r="AA170" s="7">
        <v>4231</v>
      </c>
      <c r="AB170" s="8">
        <v>119.01000213623047</v>
      </c>
      <c r="AD170" s="7">
        <v>3346</v>
      </c>
      <c r="AE170" s="8">
        <v>118.98000335693359</v>
      </c>
      <c r="AG170" s="13">
        <f t="shared" si="22"/>
        <v>7577</v>
      </c>
      <c r="AH170" s="14">
        <f t="shared" si="23"/>
        <v>118.99675468796238</v>
      </c>
    </row>
    <row r="171" spans="1:34" x14ac:dyDescent="0.25">
      <c r="A171" s="2">
        <v>42757</v>
      </c>
      <c r="B171" s="3">
        <v>159</v>
      </c>
      <c r="C171" s="7">
        <v>8200</v>
      </c>
      <c r="D171" s="8">
        <v>194.63999938964844</v>
      </c>
      <c r="E171" s="4"/>
      <c r="F171" s="21">
        <v>1832</v>
      </c>
      <c r="G171" s="22">
        <v>194.39099999999999</v>
      </c>
      <c r="H171" s="4"/>
      <c r="I171" s="13">
        <f t="shared" si="16"/>
        <v>10032</v>
      </c>
      <c r="J171" s="14">
        <f t="shared" si="17"/>
        <v>194.59452820924213</v>
      </c>
      <c r="K171" s="4"/>
      <c r="L171" s="27">
        <v>6283</v>
      </c>
      <c r="M171" s="28">
        <v>121.94999694824219</v>
      </c>
      <c r="N171" s="34"/>
      <c r="O171" s="32">
        <v>464</v>
      </c>
      <c r="P171" s="33">
        <v>122</v>
      </c>
      <c r="Q171" s="4"/>
      <c r="R171" s="13">
        <f t="shared" si="18"/>
        <v>6747</v>
      </c>
      <c r="S171" s="6">
        <f t="shared" si="19"/>
        <v>121.95343572340383</v>
      </c>
      <c r="U171" s="19">
        <f t="shared" si="20"/>
        <v>17284</v>
      </c>
      <c r="V171" s="6">
        <f t="shared" si="21"/>
        <v>121.79892956893275</v>
      </c>
      <c r="X171" s="7">
        <v>10537</v>
      </c>
      <c r="Y171" s="8">
        <v>121.69999694824219</v>
      </c>
      <c r="AA171" s="7">
        <v>9252</v>
      </c>
      <c r="AB171" s="8">
        <v>121.95999908447266</v>
      </c>
      <c r="AD171" s="7">
        <v>6447</v>
      </c>
      <c r="AE171" s="8">
        <v>122.16999816894531</v>
      </c>
      <c r="AG171" s="13">
        <f t="shared" si="22"/>
        <v>15699</v>
      </c>
      <c r="AH171" s="14">
        <f t="shared" si="23"/>
        <v>122.04623795940707</v>
      </c>
    </row>
    <row r="172" spans="1:34" x14ac:dyDescent="0.25">
      <c r="A172" s="2">
        <v>42764</v>
      </c>
      <c r="B172" s="3">
        <v>160</v>
      </c>
      <c r="C172" s="7">
        <v>7570</v>
      </c>
      <c r="D172" s="8">
        <v>193.30999755859375</v>
      </c>
      <c r="E172" s="4"/>
      <c r="F172" s="21">
        <v>1530</v>
      </c>
      <c r="G172" s="22">
        <v>192.976</v>
      </c>
      <c r="H172" s="4"/>
      <c r="I172" s="13">
        <f t="shared" si="16"/>
        <v>9100</v>
      </c>
      <c r="J172" s="14">
        <f t="shared" si="17"/>
        <v>193.25384192511589</v>
      </c>
      <c r="K172" s="4"/>
      <c r="L172" s="27">
        <v>2553</v>
      </c>
      <c r="M172" s="28">
        <v>120.43000030517578</v>
      </c>
      <c r="N172" s="34"/>
      <c r="O172" s="32">
        <v>74</v>
      </c>
      <c r="P172" s="33">
        <v>120</v>
      </c>
      <c r="Q172" s="4"/>
      <c r="R172" s="13">
        <f t="shared" si="18"/>
        <v>2627</v>
      </c>
      <c r="S172" s="6">
        <f t="shared" si="19"/>
        <v>120.41788762052295</v>
      </c>
      <c r="U172" s="19">
        <f t="shared" si="20"/>
        <v>9582</v>
      </c>
      <c r="V172" s="6">
        <f t="shared" si="21"/>
        <v>120.53555661804415</v>
      </c>
      <c r="X172" s="7">
        <v>6955</v>
      </c>
      <c r="Y172" s="8">
        <v>120.58000183105469</v>
      </c>
      <c r="AA172" s="7">
        <v>7714</v>
      </c>
      <c r="AB172" s="8">
        <v>121.95999908447266</v>
      </c>
      <c r="AD172" s="7">
        <v>3727</v>
      </c>
      <c r="AE172" s="8">
        <v>122.05000305175781</v>
      </c>
      <c r="AG172" s="13">
        <f t="shared" si="22"/>
        <v>11441</v>
      </c>
      <c r="AH172" s="14">
        <f t="shared" si="23"/>
        <v>121.98931861826094</v>
      </c>
    </row>
    <row r="173" spans="1:34" x14ac:dyDescent="0.25">
      <c r="A173" s="2">
        <v>42771</v>
      </c>
      <c r="B173" s="3">
        <v>161</v>
      </c>
      <c r="C173" s="7">
        <v>5085</v>
      </c>
      <c r="D173" s="8">
        <v>189.47000122070313</v>
      </c>
      <c r="E173" s="4"/>
      <c r="F173" s="21">
        <v>1213</v>
      </c>
      <c r="G173" s="22">
        <v>190</v>
      </c>
      <c r="H173" s="4"/>
      <c r="I173" s="13">
        <f t="shared" si="16"/>
        <v>6298</v>
      </c>
      <c r="J173" s="14">
        <f t="shared" si="17"/>
        <v>189.57207942319394</v>
      </c>
      <c r="K173" s="4"/>
      <c r="L173" s="27">
        <v>5944</v>
      </c>
      <c r="M173" s="28">
        <v>118.91999816894531</v>
      </c>
      <c r="N173" s="34"/>
      <c r="O173" s="32">
        <v>62</v>
      </c>
      <c r="P173" s="33">
        <v>119</v>
      </c>
      <c r="Q173" s="4"/>
      <c r="R173" s="13">
        <f t="shared" si="18"/>
        <v>6006</v>
      </c>
      <c r="S173" s="6">
        <f t="shared" si="19"/>
        <v>118.92082402867315</v>
      </c>
      <c r="U173" s="19">
        <f t="shared" si="20"/>
        <v>12698</v>
      </c>
      <c r="V173" s="6">
        <f t="shared" si="21"/>
        <v>118.58837259748937</v>
      </c>
      <c r="X173" s="7">
        <v>6692</v>
      </c>
      <c r="Y173" s="8">
        <v>118.29000091552734</v>
      </c>
      <c r="AA173" s="7">
        <v>8283</v>
      </c>
      <c r="AB173" s="8">
        <v>118.97000122070313</v>
      </c>
      <c r="AD173" s="7">
        <v>3308</v>
      </c>
      <c r="AE173" s="8">
        <v>119.04000091552734</v>
      </c>
      <c r="AG173" s="13">
        <f t="shared" si="22"/>
        <v>11591</v>
      </c>
      <c r="AH173" s="14">
        <f t="shared" si="23"/>
        <v>118.98997870241122</v>
      </c>
    </row>
    <row r="174" spans="1:34" x14ac:dyDescent="0.25">
      <c r="A174" s="2">
        <v>42778</v>
      </c>
      <c r="B174" s="3">
        <v>162</v>
      </c>
      <c r="C174" s="7">
        <v>1618</v>
      </c>
      <c r="D174" s="8">
        <v>190.00999450683594</v>
      </c>
      <c r="E174" s="4"/>
      <c r="F174" s="21">
        <v>930</v>
      </c>
      <c r="G174" s="22">
        <v>190.51300000000001</v>
      </c>
      <c r="H174" s="4"/>
      <c r="I174" s="13">
        <f t="shared" si="16"/>
        <v>2548</v>
      </c>
      <c r="J174" s="14">
        <f t="shared" si="17"/>
        <v>190.19358756360302</v>
      </c>
      <c r="K174" s="4"/>
      <c r="L174" s="27">
        <v>5176</v>
      </c>
      <c r="M174" s="28">
        <v>119.91999816894531</v>
      </c>
      <c r="N174" s="34"/>
      <c r="O174" s="32">
        <v>1285</v>
      </c>
      <c r="P174" s="33">
        <v>120</v>
      </c>
      <c r="Q174" s="4"/>
      <c r="R174" s="13">
        <f t="shared" si="18"/>
        <v>6461</v>
      </c>
      <c r="S174" s="6">
        <f t="shared" si="19"/>
        <v>119.93590938282942</v>
      </c>
      <c r="U174" s="19">
        <f t="shared" si="20"/>
        <v>17527</v>
      </c>
      <c r="V174" s="6">
        <f t="shared" si="21"/>
        <v>119.57229858370579</v>
      </c>
      <c r="X174" s="7">
        <v>11066</v>
      </c>
      <c r="Y174" s="8">
        <v>119.36000061035156</v>
      </c>
      <c r="AA174" s="7">
        <v>9118</v>
      </c>
      <c r="AB174" s="8">
        <v>120.02999877929688</v>
      </c>
      <c r="AD174" s="7">
        <v>5757</v>
      </c>
      <c r="AE174" s="8">
        <v>120</v>
      </c>
      <c r="AG174" s="13">
        <f t="shared" si="22"/>
        <v>14875</v>
      </c>
      <c r="AH174" s="14">
        <f t="shared" si="23"/>
        <v>120.01838849543724</v>
      </c>
    </row>
    <row r="175" spans="1:34" x14ac:dyDescent="0.25">
      <c r="A175" s="2">
        <v>42785</v>
      </c>
      <c r="B175" s="3">
        <v>163</v>
      </c>
      <c r="C175" s="7">
        <v>5040</v>
      </c>
      <c r="D175" s="8">
        <v>189.91999816894531</v>
      </c>
      <c r="E175" s="4"/>
      <c r="F175" s="21">
        <v>1581</v>
      </c>
      <c r="G175" s="22">
        <v>189.68</v>
      </c>
      <c r="H175" s="4"/>
      <c r="I175" s="13">
        <f t="shared" si="16"/>
        <v>6621</v>
      </c>
      <c r="J175" s="14">
        <f t="shared" si="17"/>
        <v>189.86269004251389</v>
      </c>
      <c r="K175" s="4"/>
      <c r="L175" s="27">
        <v>6716</v>
      </c>
      <c r="M175" s="28">
        <v>120.11000061035156</v>
      </c>
      <c r="N175" s="34"/>
      <c r="O175" s="32">
        <v>511</v>
      </c>
      <c r="P175" s="33">
        <v>120</v>
      </c>
      <c r="Q175" s="4"/>
      <c r="R175" s="13">
        <f t="shared" si="18"/>
        <v>7227</v>
      </c>
      <c r="S175" s="6">
        <f t="shared" si="19"/>
        <v>120.10222278941761</v>
      </c>
      <c r="U175" s="19">
        <f t="shared" si="20"/>
        <v>20875</v>
      </c>
      <c r="V175" s="6">
        <f t="shared" si="21"/>
        <v>119.74118350895864</v>
      </c>
      <c r="X175" s="7">
        <v>13648</v>
      </c>
      <c r="Y175" s="8">
        <v>119.55000305175781</v>
      </c>
      <c r="AA175" s="7">
        <v>11905</v>
      </c>
      <c r="AB175" s="8">
        <v>119.52999877929688</v>
      </c>
      <c r="AD175" s="7">
        <v>5019</v>
      </c>
      <c r="AE175" s="8">
        <v>119.26999664306641</v>
      </c>
      <c r="AG175" s="13">
        <f t="shared" si="22"/>
        <v>16924</v>
      </c>
      <c r="AH175" s="14">
        <f t="shared" si="23"/>
        <v>119.45289226064048</v>
      </c>
    </row>
    <row r="176" spans="1:34" x14ac:dyDescent="0.25">
      <c r="A176" s="2">
        <v>42792</v>
      </c>
      <c r="B176" s="3">
        <v>164</v>
      </c>
      <c r="C176" s="7">
        <v>5206</v>
      </c>
      <c r="D176" s="8">
        <v>195.75999450683594</v>
      </c>
      <c r="E176" s="4"/>
      <c r="F176" s="21">
        <v>1543</v>
      </c>
      <c r="G176" s="22">
        <v>196</v>
      </c>
      <c r="H176" s="4"/>
      <c r="I176" s="13">
        <f t="shared" si="16"/>
        <v>6749</v>
      </c>
      <c r="J176" s="14">
        <f t="shared" si="17"/>
        <v>195.81486611388175</v>
      </c>
      <c r="K176" s="4"/>
      <c r="L176" s="27">
        <v>7170</v>
      </c>
      <c r="M176" s="28">
        <v>124.5</v>
      </c>
      <c r="N176" s="34"/>
      <c r="O176" s="32"/>
      <c r="P176" s="33"/>
      <c r="Q176" s="4"/>
      <c r="R176" s="13">
        <f t="shared" si="18"/>
        <v>7170</v>
      </c>
      <c r="S176" s="6">
        <f t="shared" si="19"/>
        <v>124.5</v>
      </c>
      <c r="U176" s="19">
        <f t="shared" si="20"/>
        <v>26993</v>
      </c>
      <c r="V176" s="6">
        <f t="shared" si="21"/>
        <v>124.3751574962767</v>
      </c>
      <c r="X176" s="7">
        <v>19823</v>
      </c>
      <c r="Y176" s="8">
        <v>124.33000183105469</v>
      </c>
      <c r="AA176" s="7">
        <v>14635</v>
      </c>
      <c r="AB176" s="8">
        <v>124.62999725341797</v>
      </c>
      <c r="AD176" s="7">
        <v>9095</v>
      </c>
      <c r="AE176" s="8">
        <v>124.51000213623047</v>
      </c>
      <c r="AG176" s="13">
        <f t="shared" si="22"/>
        <v>23730</v>
      </c>
      <c r="AH176" s="14">
        <f t="shared" si="23"/>
        <v>124.58400671018913</v>
      </c>
    </row>
    <row r="177" spans="1:34" x14ac:dyDescent="0.25">
      <c r="A177" s="2">
        <v>42799</v>
      </c>
      <c r="B177" s="3">
        <v>165</v>
      </c>
      <c r="C177" s="7">
        <v>10732</v>
      </c>
      <c r="D177" s="8">
        <v>200</v>
      </c>
      <c r="E177" s="4"/>
      <c r="F177" s="21">
        <v>2401</v>
      </c>
      <c r="G177" s="22">
        <v>199.982</v>
      </c>
      <c r="H177" s="4"/>
      <c r="I177" s="13">
        <f t="shared" si="16"/>
        <v>13133</v>
      </c>
      <c r="J177" s="14">
        <f t="shared" si="17"/>
        <v>199.99670920581741</v>
      </c>
      <c r="K177" s="4"/>
      <c r="L177" s="27">
        <v>6467</v>
      </c>
      <c r="M177" s="28">
        <v>125.08999633789063</v>
      </c>
      <c r="N177" s="34"/>
      <c r="O177" s="32">
        <v>803</v>
      </c>
      <c r="P177" s="33">
        <v>126</v>
      </c>
      <c r="Q177" s="4"/>
      <c r="R177" s="13">
        <f t="shared" si="18"/>
        <v>7270</v>
      </c>
      <c r="S177" s="6">
        <f t="shared" si="19"/>
        <v>125.19050980978524</v>
      </c>
      <c r="U177" s="19">
        <f t="shared" si="20"/>
        <v>30652</v>
      </c>
      <c r="V177" s="6">
        <f t="shared" si="21"/>
        <v>124.86210936534253</v>
      </c>
      <c r="X177" s="7">
        <v>23382</v>
      </c>
      <c r="Y177" s="8">
        <v>124.76000213623047</v>
      </c>
      <c r="AA177" s="7">
        <v>11369</v>
      </c>
      <c r="AB177" s="8">
        <v>124.83000183105469</v>
      </c>
      <c r="AD177" s="7">
        <v>12467</v>
      </c>
      <c r="AE177" s="8">
        <v>124.23000335693359</v>
      </c>
      <c r="AG177" s="13">
        <f t="shared" si="22"/>
        <v>23836</v>
      </c>
      <c r="AH177" s="14">
        <f t="shared" si="23"/>
        <v>124.51618319634804</v>
      </c>
    </row>
    <row r="178" spans="1:34" x14ac:dyDescent="0.25">
      <c r="A178" s="2">
        <v>42806</v>
      </c>
      <c r="B178" s="3">
        <v>166</v>
      </c>
      <c r="C178" s="7">
        <v>3810</v>
      </c>
      <c r="D178" s="8">
        <v>202.42999267578125</v>
      </c>
      <c r="E178" s="4"/>
      <c r="F178" s="21">
        <v>2446</v>
      </c>
      <c r="G178" s="22">
        <v>201.852</v>
      </c>
      <c r="H178" s="4"/>
      <c r="I178" s="13">
        <f t="shared" si="16"/>
        <v>6256</v>
      </c>
      <c r="J178" s="14">
        <f t="shared" si="17"/>
        <v>202.20400640900363</v>
      </c>
      <c r="K178" s="4"/>
      <c r="L178" s="27">
        <v>2482</v>
      </c>
      <c r="M178" s="28">
        <v>125.79000091552734</v>
      </c>
      <c r="N178" s="34"/>
      <c r="O178" s="32">
        <v>277</v>
      </c>
      <c r="P178" s="33">
        <v>126.366</v>
      </c>
      <c r="Q178" s="4"/>
      <c r="R178" s="13">
        <f t="shared" si="18"/>
        <v>2759</v>
      </c>
      <c r="S178" s="6">
        <f t="shared" si="19"/>
        <v>125.84783047203292</v>
      </c>
      <c r="U178" s="19">
        <f t="shared" si="20"/>
        <v>18501</v>
      </c>
      <c r="V178" s="6">
        <f t="shared" si="21"/>
        <v>125.51783524458719</v>
      </c>
      <c r="X178" s="7">
        <v>15742</v>
      </c>
      <c r="Y178" s="8">
        <v>125.45999908447266</v>
      </c>
      <c r="AA178" s="7">
        <v>9565</v>
      </c>
      <c r="AB178" s="8">
        <v>124.15000152587891</v>
      </c>
      <c r="AD178" s="7">
        <v>7228</v>
      </c>
      <c r="AE178" s="8">
        <v>124.70999908447266</v>
      </c>
      <c r="AG178" s="13">
        <f t="shared" si="22"/>
        <v>16793</v>
      </c>
      <c r="AH178" s="14">
        <f t="shared" si="23"/>
        <v>124.39103423912346</v>
      </c>
    </row>
    <row r="179" spans="1:34" x14ac:dyDescent="0.25">
      <c r="A179" s="2">
        <v>42813</v>
      </c>
      <c r="B179" s="3">
        <v>167</v>
      </c>
      <c r="C179" s="7">
        <v>9023</v>
      </c>
      <c r="D179" s="8">
        <v>208.66000366210938</v>
      </c>
      <c r="E179" s="4"/>
      <c r="F179" s="21">
        <v>3069</v>
      </c>
      <c r="G179" s="22">
        <v>208.52</v>
      </c>
      <c r="H179" s="4"/>
      <c r="I179" s="13">
        <f t="shared" si="16"/>
        <v>12092</v>
      </c>
      <c r="J179" s="14">
        <f t="shared" si="17"/>
        <v>208.62447014912445</v>
      </c>
      <c r="K179" s="4"/>
      <c r="L179" s="27">
        <v>3517</v>
      </c>
      <c r="M179" s="28">
        <v>127.45999908447266</v>
      </c>
      <c r="N179" s="34"/>
      <c r="O179" s="32">
        <v>36</v>
      </c>
      <c r="P179" s="33">
        <v>131</v>
      </c>
      <c r="Q179" s="4"/>
      <c r="R179" s="13">
        <f t="shared" si="18"/>
        <v>3553</v>
      </c>
      <c r="S179" s="6">
        <f t="shared" si="19"/>
        <v>127.49586737407552</v>
      </c>
      <c r="U179" s="19">
        <f t="shared" si="20"/>
        <v>14394</v>
      </c>
      <c r="V179" s="6">
        <f t="shared" si="21"/>
        <v>129.54757885325364</v>
      </c>
      <c r="X179" s="7">
        <v>10841</v>
      </c>
      <c r="Y179" s="8">
        <v>130.22000122070313</v>
      </c>
      <c r="AA179" s="7">
        <v>13202</v>
      </c>
      <c r="AB179" s="8">
        <v>127.43000030517578</v>
      </c>
      <c r="AD179" s="7">
        <v>7377</v>
      </c>
      <c r="AE179" s="8">
        <v>127.72000122070313</v>
      </c>
      <c r="AG179" s="13">
        <f t="shared" si="22"/>
        <v>20579</v>
      </c>
      <c r="AH179" s="14">
        <f t="shared" si="23"/>
        <v>127.53395757976858</v>
      </c>
    </row>
    <row r="180" spans="1:34" x14ac:dyDescent="0.25">
      <c r="A180" s="2">
        <v>42820</v>
      </c>
      <c r="B180" s="3">
        <v>168</v>
      </c>
      <c r="C180" s="7">
        <v>3827</v>
      </c>
      <c r="D180" s="8">
        <v>212.3699951171875</v>
      </c>
      <c r="E180" s="4"/>
      <c r="F180" s="21">
        <v>578</v>
      </c>
      <c r="G180" s="22">
        <v>210.69900000000001</v>
      </c>
      <c r="H180" s="4"/>
      <c r="I180" s="13">
        <f t="shared" si="16"/>
        <v>4405</v>
      </c>
      <c r="J180" s="14">
        <f t="shared" si="17"/>
        <v>212.15073628001738</v>
      </c>
      <c r="K180" s="4"/>
      <c r="L180" s="27">
        <v>1830</v>
      </c>
      <c r="M180" s="28">
        <v>131.71000671386719</v>
      </c>
      <c r="N180" s="34"/>
      <c r="O180" s="32">
        <v>381</v>
      </c>
      <c r="P180" s="33">
        <v>134</v>
      </c>
      <c r="Q180" s="4"/>
      <c r="R180" s="13">
        <f t="shared" si="18"/>
        <v>2211</v>
      </c>
      <c r="S180" s="6">
        <f t="shared" si="19"/>
        <v>132.10461885408276</v>
      </c>
      <c r="U180" s="19">
        <f t="shared" si="20"/>
        <v>9010</v>
      </c>
      <c r="V180" s="6">
        <f t="shared" si="21"/>
        <v>133.33113798423031</v>
      </c>
      <c r="X180" s="7">
        <v>6799</v>
      </c>
      <c r="Y180" s="8">
        <v>133.72999572753906</v>
      </c>
      <c r="AA180" s="7">
        <v>14501</v>
      </c>
      <c r="AB180" s="8">
        <v>129.69999694824219</v>
      </c>
      <c r="AD180" s="7">
        <v>7687</v>
      </c>
      <c r="AE180" s="8">
        <v>129.94000244140625</v>
      </c>
      <c r="AG180" s="13">
        <f t="shared" si="22"/>
        <v>22188</v>
      </c>
      <c r="AH180" s="14">
        <f t="shared" si="23"/>
        <v>129.78314649871777</v>
      </c>
    </row>
    <row r="181" spans="1:34" x14ac:dyDescent="0.25">
      <c r="A181" s="2">
        <v>42827</v>
      </c>
      <c r="B181" s="3">
        <v>169</v>
      </c>
      <c r="C181" s="7">
        <v>7431</v>
      </c>
      <c r="D181" s="8">
        <v>205.35000610351563</v>
      </c>
      <c r="E181" s="4"/>
      <c r="F181" s="21">
        <v>1777</v>
      </c>
      <c r="G181" s="22">
        <v>205.517</v>
      </c>
      <c r="H181" s="4"/>
      <c r="I181" s="13">
        <f t="shared" si="16"/>
        <v>9208</v>
      </c>
      <c r="J181" s="14">
        <f t="shared" si="17"/>
        <v>205.38223331399053</v>
      </c>
      <c r="K181" s="4"/>
      <c r="L181" s="27">
        <v>1077</v>
      </c>
      <c r="M181" s="28">
        <v>129</v>
      </c>
      <c r="N181" s="34"/>
      <c r="O181" s="32"/>
      <c r="P181" s="33"/>
      <c r="Q181" s="4"/>
      <c r="R181" s="13">
        <f t="shared" si="18"/>
        <v>1077</v>
      </c>
      <c r="S181" s="6">
        <f t="shared" si="19"/>
        <v>129</v>
      </c>
      <c r="U181" s="19">
        <f t="shared" si="20"/>
        <v>11097</v>
      </c>
      <c r="V181" s="6">
        <f t="shared" si="21"/>
        <v>126.9864257333987</v>
      </c>
      <c r="X181" s="7">
        <v>10020</v>
      </c>
      <c r="Y181" s="8">
        <v>126.76999664306641</v>
      </c>
      <c r="AA181" s="7">
        <v>10690</v>
      </c>
      <c r="AB181" s="8">
        <v>127.65000152587891</v>
      </c>
      <c r="AD181" s="7">
        <v>7054</v>
      </c>
      <c r="AE181" s="8">
        <v>126.80999755859375</v>
      </c>
      <c r="AG181" s="13">
        <f t="shared" si="22"/>
        <v>17744</v>
      </c>
      <c r="AH181" s="14">
        <f t="shared" si="23"/>
        <v>127.31606397035425</v>
      </c>
    </row>
    <row r="182" spans="1:34" x14ac:dyDescent="0.25">
      <c r="A182" s="2">
        <v>42834</v>
      </c>
      <c r="B182" s="3">
        <v>170</v>
      </c>
      <c r="C182" s="7">
        <v>2260</v>
      </c>
      <c r="D182" s="8">
        <v>200.07000732421875</v>
      </c>
      <c r="E182" s="4"/>
      <c r="F182" s="21">
        <v>37</v>
      </c>
      <c r="G182" s="22">
        <v>200</v>
      </c>
      <c r="H182" s="4"/>
      <c r="I182" s="13">
        <f t="shared" si="16"/>
        <v>2297</v>
      </c>
      <c r="J182" s="14">
        <f t="shared" si="17"/>
        <v>200.06887964855653</v>
      </c>
      <c r="K182" s="4"/>
      <c r="L182" s="27">
        <v>1860</v>
      </c>
      <c r="M182" s="28">
        <v>125.19000244140625</v>
      </c>
      <c r="N182" s="34"/>
      <c r="O182" s="32">
        <v>376</v>
      </c>
      <c r="P182" s="33">
        <v>127</v>
      </c>
      <c r="Q182" s="4"/>
      <c r="R182" s="13">
        <f t="shared" si="18"/>
        <v>2236</v>
      </c>
      <c r="S182" s="6">
        <f t="shared" si="19"/>
        <v>125.49436696825386</v>
      </c>
      <c r="U182" s="19">
        <f t="shared" si="20"/>
        <v>10088</v>
      </c>
      <c r="V182" s="6">
        <f t="shared" si="21"/>
        <v>123.7941619122813</v>
      </c>
      <c r="X182" s="7">
        <v>7852</v>
      </c>
      <c r="Y182" s="8">
        <v>123.30999755859375</v>
      </c>
      <c r="AA182" s="7">
        <v>6711</v>
      </c>
      <c r="AB182" s="8">
        <v>125.83000183105469</v>
      </c>
      <c r="AD182" s="7">
        <v>1588</v>
      </c>
      <c r="AE182" s="8">
        <v>125.41999816894531</v>
      </c>
      <c r="AG182" s="13">
        <f t="shared" si="22"/>
        <v>8299</v>
      </c>
      <c r="AH182" s="14">
        <f t="shared" si="23"/>
        <v>125.75154830467444</v>
      </c>
    </row>
    <row r="183" spans="1:34" x14ac:dyDescent="0.25">
      <c r="A183" s="2">
        <v>42841</v>
      </c>
      <c r="B183" s="3">
        <v>171</v>
      </c>
      <c r="C183" s="7">
        <v>4141</v>
      </c>
      <c r="D183" s="8">
        <v>205.83999633789063</v>
      </c>
      <c r="E183" s="4"/>
      <c r="F183" s="21">
        <v>1779</v>
      </c>
      <c r="G183" s="22">
        <v>203.721</v>
      </c>
      <c r="H183" s="4"/>
      <c r="I183" s="13">
        <f t="shared" si="16"/>
        <v>5920</v>
      </c>
      <c r="J183" s="14">
        <f t="shared" si="17"/>
        <v>205.20322362081166</v>
      </c>
      <c r="K183" s="4"/>
      <c r="L183" s="27">
        <v>1473</v>
      </c>
      <c r="M183" s="28">
        <v>127.69999694824219</v>
      </c>
      <c r="N183" s="34"/>
      <c r="O183" s="32">
        <v>348</v>
      </c>
      <c r="P183" s="33">
        <v>127</v>
      </c>
      <c r="Q183" s="4"/>
      <c r="R183" s="13">
        <f t="shared" si="18"/>
        <v>1821</v>
      </c>
      <c r="S183" s="6">
        <f t="shared" si="19"/>
        <v>127.56622487905587</v>
      </c>
      <c r="U183" s="19">
        <f t="shared" si="20"/>
        <v>10054</v>
      </c>
      <c r="V183" s="6">
        <f t="shared" si="21"/>
        <v>128.53559235177647</v>
      </c>
      <c r="X183" s="7">
        <v>8233</v>
      </c>
      <c r="Y183" s="8">
        <v>128.75</v>
      </c>
      <c r="AA183" s="7">
        <v>9751</v>
      </c>
      <c r="AB183" s="8">
        <v>127.34999847412109</v>
      </c>
      <c r="AD183" s="7">
        <v>6523</v>
      </c>
      <c r="AE183" s="8">
        <v>127.68000030517578</v>
      </c>
      <c r="AG183" s="13">
        <f t="shared" si="22"/>
        <v>16274</v>
      </c>
      <c r="AH183" s="14">
        <f t="shared" si="23"/>
        <v>127.48227092981544</v>
      </c>
    </row>
    <row r="184" spans="1:34" x14ac:dyDescent="0.25">
      <c r="A184" s="2">
        <v>42848</v>
      </c>
      <c r="B184" s="3">
        <v>172</v>
      </c>
      <c r="C184" s="7">
        <v>7405</v>
      </c>
      <c r="D184" s="8">
        <v>210.66000366210938</v>
      </c>
      <c r="E184" s="4"/>
      <c r="F184" s="21">
        <v>2222</v>
      </c>
      <c r="G184" s="22">
        <v>211.34</v>
      </c>
      <c r="H184" s="4"/>
      <c r="I184" s="13">
        <f t="shared" si="16"/>
        <v>9627</v>
      </c>
      <c r="J184" s="14">
        <f t="shared" si="17"/>
        <v>210.81695306096603</v>
      </c>
      <c r="K184" s="4"/>
      <c r="L184" s="27">
        <v>714</v>
      </c>
      <c r="M184" s="28">
        <v>130.50999450683594</v>
      </c>
      <c r="N184" s="34"/>
      <c r="O184" s="32">
        <v>807</v>
      </c>
      <c r="P184" s="33">
        <v>133</v>
      </c>
      <c r="Q184" s="4"/>
      <c r="R184" s="13">
        <f t="shared" si="18"/>
        <v>1521</v>
      </c>
      <c r="S184" s="6">
        <f t="shared" si="19"/>
        <v>131.83112168170996</v>
      </c>
      <c r="U184" s="19">
        <f t="shared" si="20"/>
        <v>14101</v>
      </c>
      <c r="V184" s="6">
        <f t="shared" si="21"/>
        <v>132.34756273648796</v>
      </c>
      <c r="X184" s="7">
        <v>12580</v>
      </c>
      <c r="Y184" s="8">
        <v>132.41000366210938</v>
      </c>
      <c r="AA184" s="7">
        <v>13000</v>
      </c>
      <c r="AB184" s="8">
        <v>130.77999877929688</v>
      </c>
      <c r="AD184" s="7">
        <v>10930</v>
      </c>
      <c r="AE184" s="8">
        <v>131.42999267578125</v>
      </c>
      <c r="AG184" s="13">
        <f t="shared" si="22"/>
        <v>23930</v>
      </c>
      <c r="AH184" s="14">
        <f t="shared" si="23"/>
        <v>131.07688274455279</v>
      </c>
    </row>
    <row r="185" spans="1:34" x14ac:dyDescent="0.25">
      <c r="A185" s="2">
        <v>42855</v>
      </c>
      <c r="B185" s="3">
        <v>173</v>
      </c>
      <c r="C185" s="7">
        <v>10391</v>
      </c>
      <c r="D185" s="8">
        <v>214.97999572753906</v>
      </c>
      <c r="E185" s="4"/>
      <c r="F185" s="21">
        <v>2044</v>
      </c>
      <c r="G185" s="22">
        <v>215.512</v>
      </c>
      <c r="H185" s="4"/>
      <c r="I185" s="13">
        <f t="shared" si="16"/>
        <v>12435</v>
      </c>
      <c r="J185" s="14">
        <f t="shared" si="17"/>
        <v>215.06744379612854</v>
      </c>
      <c r="K185" s="4"/>
      <c r="L185" s="27">
        <v>1253</v>
      </c>
      <c r="M185" s="28">
        <v>139.07000732421875</v>
      </c>
      <c r="N185" s="34"/>
      <c r="O185" s="32">
        <v>2032</v>
      </c>
      <c r="P185" s="33">
        <v>140</v>
      </c>
      <c r="Q185" s="4"/>
      <c r="R185" s="13">
        <f t="shared" si="18"/>
        <v>3285</v>
      </c>
      <c r="S185" s="6">
        <f t="shared" si="19"/>
        <v>139.64527220007491</v>
      </c>
      <c r="U185" s="19">
        <f t="shared" si="20"/>
        <v>17613</v>
      </c>
      <c r="V185" s="6">
        <f t="shared" si="21"/>
        <v>137.20051271402536</v>
      </c>
      <c r="X185" s="7">
        <v>14328</v>
      </c>
      <c r="Y185" s="8">
        <v>136.63999938964844</v>
      </c>
      <c r="AA185" s="7">
        <v>12071</v>
      </c>
      <c r="AB185" s="8">
        <v>136.78999328613281</v>
      </c>
      <c r="AD185" s="7">
        <v>10800</v>
      </c>
      <c r="AE185" s="8">
        <v>136.05999755859375</v>
      </c>
      <c r="AG185" s="13">
        <f t="shared" si="22"/>
        <v>22871</v>
      </c>
      <c r="AH185" s="14">
        <f t="shared" si="23"/>
        <v>136.44527928773215</v>
      </c>
    </row>
    <row r="186" spans="1:34" x14ac:dyDescent="0.25">
      <c r="A186" s="2">
        <v>42862</v>
      </c>
      <c r="B186" s="3">
        <v>174</v>
      </c>
      <c r="C186" s="7">
        <v>11253</v>
      </c>
      <c r="D186" s="8">
        <v>229.75</v>
      </c>
      <c r="E186" s="4"/>
      <c r="F186" s="21">
        <v>2499</v>
      </c>
      <c r="G186" s="22">
        <v>226.98099999999999</v>
      </c>
      <c r="H186" s="4"/>
      <c r="I186" s="13">
        <f t="shared" si="16"/>
        <v>13752</v>
      </c>
      <c r="J186" s="14">
        <f t="shared" si="17"/>
        <v>229.246820026178</v>
      </c>
      <c r="K186" s="4"/>
      <c r="L186" s="27">
        <v>1289</v>
      </c>
      <c r="M186" s="28">
        <v>146.35000610351563</v>
      </c>
      <c r="N186" s="34"/>
      <c r="O186" s="32">
        <v>967</v>
      </c>
      <c r="P186" s="33">
        <v>146.63399999999999</v>
      </c>
      <c r="Q186" s="4"/>
      <c r="R186" s="13">
        <f t="shared" si="18"/>
        <v>2256</v>
      </c>
      <c r="S186" s="6">
        <f t="shared" si="19"/>
        <v>146.47173575684025</v>
      </c>
      <c r="U186" s="19">
        <f t="shared" si="20"/>
        <v>20382</v>
      </c>
      <c r="V186" s="6">
        <f t="shared" si="21"/>
        <v>145.05618704608432</v>
      </c>
      <c r="X186" s="7">
        <v>18126</v>
      </c>
      <c r="Y186" s="8">
        <v>144.8800048828125</v>
      </c>
      <c r="AA186" s="7">
        <v>19611</v>
      </c>
      <c r="AB186" s="8">
        <v>144.72999572753906</v>
      </c>
      <c r="AD186" s="7">
        <v>7552</v>
      </c>
      <c r="AE186" s="8">
        <v>144.44000244140625</v>
      </c>
      <c r="AG186" s="13">
        <f t="shared" si="22"/>
        <v>27163</v>
      </c>
      <c r="AH186" s="14">
        <f t="shared" si="23"/>
        <v>144.64937027023041</v>
      </c>
    </row>
    <row r="187" spans="1:34" x14ac:dyDescent="0.25">
      <c r="A187" s="2">
        <v>42869</v>
      </c>
      <c r="B187" s="3">
        <v>175</v>
      </c>
      <c r="C187" s="7">
        <v>5725</v>
      </c>
      <c r="D187" s="8">
        <v>219.16999816894531</v>
      </c>
      <c r="E187" s="4"/>
      <c r="F187" s="21">
        <v>930</v>
      </c>
      <c r="G187" s="22">
        <v>216.077</v>
      </c>
      <c r="H187" s="4"/>
      <c r="I187" s="13">
        <f t="shared" si="16"/>
        <v>6655</v>
      </c>
      <c r="J187" s="14">
        <f t="shared" si="17"/>
        <v>218.73776852249614</v>
      </c>
      <c r="K187" s="4"/>
      <c r="L187" s="27">
        <v>3435</v>
      </c>
      <c r="M187" s="28">
        <v>133.69000244140625</v>
      </c>
      <c r="N187" s="34"/>
      <c r="O187" s="32">
        <v>134</v>
      </c>
      <c r="P187" s="33">
        <v>136.5</v>
      </c>
      <c r="Q187" s="4"/>
      <c r="R187" s="13">
        <f t="shared" si="18"/>
        <v>3569</v>
      </c>
      <c r="S187" s="6">
        <f t="shared" si="19"/>
        <v>133.79550529174293</v>
      </c>
      <c r="U187" s="19">
        <f t="shared" si="20"/>
        <v>13731</v>
      </c>
      <c r="V187" s="6">
        <f t="shared" si="21"/>
        <v>136.67032582896508</v>
      </c>
      <c r="X187" s="7">
        <v>10162</v>
      </c>
      <c r="Y187" s="8">
        <v>137.67999267578125</v>
      </c>
      <c r="AA187" s="7">
        <v>8574</v>
      </c>
      <c r="AB187" s="8">
        <v>137.39999389648438</v>
      </c>
      <c r="AD187" s="7">
        <v>3510</v>
      </c>
      <c r="AE187" s="8">
        <v>138.02999877929688</v>
      </c>
      <c r="AG187" s="13">
        <f t="shared" si="22"/>
        <v>12084</v>
      </c>
      <c r="AH187" s="14">
        <f t="shared" si="23"/>
        <v>137.58298935648702</v>
      </c>
    </row>
    <row r="188" spans="1:34" x14ac:dyDescent="0.25">
      <c r="A188" s="2">
        <v>42876</v>
      </c>
      <c r="B188" s="3">
        <v>176</v>
      </c>
      <c r="C188" s="7">
        <v>4341</v>
      </c>
      <c r="D188" s="8">
        <v>212.14999389648438</v>
      </c>
      <c r="E188" s="4"/>
      <c r="F188" s="21">
        <v>1496</v>
      </c>
      <c r="G188" s="22">
        <v>212.185</v>
      </c>
      <c r="H188" s="4"/>
      <c r="I188" s="13">
        <f t="shared" si="16"/>
        <v>5837</v>
      </c>
      <c r="J188" s="14">
        <f t="shared" si="17"/>
        <v>212.15896582227833</v>
      </c>
      <c r="K188" s="4"/>
      <c r="L188" s="27">
        <v>1305</v>
      </c>
      <c r="M188" s="28">
        <v>134.69999694824219</v>
      </c>
      <c r="N188" s="34"/>
      <c r="O188" s="32">
        <v>138</v>
      </c>
      <c r="P188" s="33">
        <v>135</v>
      </c>
      <c r="Q188" s="4"/>
      <c r="R188" s="13">
        <f t="shared" si="18"/>
        <v>1443</v>
      </c>
      <c r="S188" s="6">
        <f t="shared" si="19"/>
        <v>134.72868746878453</v>
      </c>
      <c r="U188" s="19">
        <f t="shared" si="20"/>
        <v>13234</v>
      </c>
      <c r="V188" s="6">
        <f t="shared" si="21"/>
        <v>134.81005005118024</v>
      </c>
      <c r="X188" s="7">
        <v>11791</v>
      </c>
      <c r="Y188" s="8">
        <v>134.82000732421875</v>
      </c>
      <c r="AA188" s="7">
        <v>7256</v>
      </c>
      <c r="AB188" s="8">
        <v>133.61000061035156</v>
      </c>
      <c r="AD188" s="7">
        <v>4386</v>
      </c>
      <c r="AE188" s="8">
        <v>134.02000427246094</v>
      </c>
      <c r="AG188" s="13">
        <f t="shared" si="22"/>
        <v>11642</v>
      </c>
      <c r="AH188" s="14">
        <f t="shared" si="23"/>
        <v>133.76446514067382</v>
      </c>
    </row>
    <row r="189" spans="1:34" x14ac:dyDescent="0.25">
      <c r="A189" s="2">
        <v>42883</v>
      </c>
      <c r="B189" s="3">
        <v>177</v>
      </c>
      <c r="C189" s="7">
        <v>4400</v>
      </c>
      <c r="D189" s="8">
        <v>208.89999389648438</v>
      </c>
      <c r="E189" s="4"/>
      <c r="F189" s="21">
        <v>540</v>
      </c>
      <c r="G189" s="22">
        <v>208.452</v>
      </c>
      <c r="H189" s="4"/>
      <c r="I189" s="13">
        <f t="shared" si="16"/>
        <v>4940</v>
      </c>
      <c r="J189" s="14">
        <f t="shared" si="17"/>
        <v>208.85102290375124</v>
      </c>
      <c r="K189" s="4"/>
      <c r="L189" s="27">
        <v>1858</v>
      </c>
      <c r="M189" s="28">
        <v>132.44000244140625</v>
      </c>
      <c r="N189" s="34"/>
      <c r="O189" s="32">
        <v>1159</v>
      </c>
      <c r="P189" s="33">
        <v>132.5</v>
      </c>
      <c r="Q189" s="4"/>
      <c r="R189" s="13">
        <f t="shared" si="18"/>
        <v>3017</v>
      </c>
      <c r="S189" s="6">
        <f t="shared" si="19"/>
        <v>132.4630508903324</v>
      </c>
      <c r="U189" s="19">
        <f t="shared" si="20"/>
        <v>17079</v>
      </c>
      <c r="V189" s="6">
        <f t="shared" si="21"/>
        <v>131.47251404012295</v>
      </c>
      <c r="X189" s="7">
        <v>14062</v>
      </c>
      <c r="Y189" s="8">
        <v>131.25999450683594</v>
      </c>
      <c r="AA189" s="7">
        <v>10909</v>
      </c>
      <c r="AB189" s="8">
        <v>131.07000732421875</v>
      </c>
      <c r="AD189" s="7">
        <v>6513</v>
      </c>
      <c r="AE189" s="8">
        <v>132.03999328613281</v>
      </c>
      <c r="AG189" s="13">
        <f t="shared" si="22"/>
        <v>17422</v>
      </c>
      <c r="AH189" s="14">
        <f t="shared" si="23"/>
        <v>131.43262462245926</v>
      </c>
    </row>
    <row r="190" spans="1:34" x14ac:dyDescent="0.25">
      <c r="A190" s="2">
        <v>42890</v>
      </c>
      <c r="B190" s="3">
        <v>178</v>
      </c>
      <c r="C190" s="7">
        <v>7934</v>
      </c>
      <c r="D190" s="8">
        <v>216.41000366210938</v>
      </c>
      <c r="E190" s="4"/>
      <c r="F190" s="21">
        <v>1566</v>
      </c>
      <c r="G190" s="22">
        <v>214.73699999999999</v>
      </c>
      <c r="H190" s="4"/>
      <c r="I190" s="13">
        <f t="shared" si="16"/>
        <v>9500</v>
      </c>
      <c r="J190" s="14">
        <f t="shared" si="17"/>
        <v>216.13422221633428</v>
      </c>
      <c r="K190" s="4"/>
      <c r="L190" s="27">
        <v>2520</v>
      </c>
      <c r="M190" s="28">
        <v>135.91999816894531</v>
      </c>
      <c r="N190" s="34"/>
      <c r="O190" s="32">
        <v>1091</v>
      </c>
      <c r="P190" s="33">
        <v>137.5</v>
      </c>
      <c r="Q190" s="4"/>
      <c r="R190" s="13">
        <f t="shared" si="18"/>
        <v>3611</v>
      </c>
      <c r="S190" s="6">
        <f t="shared" si="19"/>
        <v>136.39736787198621</v>
      </c>
      <c r="U190" s="19">
        <f t="shared" si="20"/>
        <v>18060</v>
      </c>
      <c r="V190" s="6">
        <f t="shared" si="21"/>
        <v>136.38347651924141</v>
      </c>
      <c r="X190" s="7">
        <v>14449</v>
      </c>
      <c r="Y190" s="8">
        <v>136.3800048828125</v>
      </c>
      <c r="AA190" s="7">
        <v>11547</v>
      </c>
      <c r="AB190" s="8">
        <v>136.32000732421875</v>
      </c>
      <c r="AD190" s="7">
        <v>3223</v>
      </c>
      <c r="AE190" s="8">
        <v>136.22999572753906</v>
      </c>
      <c r="AG190" s="13">
        <f t="shared" si="22"/>
        <v>14770</v>
      </c>
      <c r="AH190" s="14">
        <f t="shared" si="23"/>
        <v>136.30036566029872</v>
      </c>
    </row>
    <row r="191" spans="1:34" x14ac:dyDescent="0.25">
      <c r="A191" s="2">
        <v>42897</v>
      </c>
      <c r="B191" s="3">
        <v>179</v>
      </c>
      <c r="C191" s="7">
        <v>7806</v>
      </c>
      <c r="D191" s="8">
        <v>218.66000366210938</v>
      </c>
      <c r="E191" s="4"/>
      <c r="F191" s="21">
        <v>694</v>
      </c>
      <c r="G191" s="22">
        <v>219.13800000000001</v>
      </c>
      <c r="H191" s="4"/>
      <c r="I191" s="13">
        <f t="shared" si="16"/>
        <v>8500</v>
      </c>
      <c r="J191" s="14">
        <f t="shared" si="17"/>
        <v>218.69903065722656</v>
      </c>
      <c r="K191" s="4"/>
      <c r="L191" s="27">
        <v>3058</v>
      </c>
      <c r="M191" s="28">
        <v>136.72999572753906</v>
      </c>
      <c r="N191" s="34"/>
      <c r="O191" s="32">
        <v>343</v>
      </c>
      <c r="P191" s="33">
        <v>137</v>
      </c>
      <c r="Q191" s="4"/>
      <c r="R191" s="13">
        <f t="shared" si="18"/>
        <v>3401</v>
      </c>
      <c r="S191" s="6">
        <f t="shared" si="19"/>
        <v>136.75722638483225</v>
      </c>
      <c r="U191" s="19">
        <f t="shared" si="20"/>
        <v>23423</v>
      </c>
      <c r="V191" s="6">
        <f t="shared" si="21"/>
        <v>135.69964788788914</v>
      </c>
      <c r="X191" s="7">
        <v>20022</v>
      </c>
      <c r="Y191" s="8">
        <v>135.52000427246094</v>
      </c>
      <c r="AA191" s="7">
        <v>10869</v>
      </c>
      <c r="AB191" s="8">
        <v>136.91999816894531</v>
      </c>
      <c r="AD191" s="7">
        <v>1143</v>
      </c>
      <c r="AE191" s="8">
        <v>137</v>
      </c>
      <c r="AG191" s="13">
        <f t="shared" si="22"/>
        <v>12012</v>
      </c>
      <c r="AH191" s="14">
        <f t="shared" si="23"/>
        <v>136.92761073079143</v>
      </c>
    </row>
    <row r="192" spans="1:34" x14ac:dyDescent="0.25">
      <c r="A192" s="2">
        <v>42904</v>
      </c>
      <c r="B192" s="3">
        <v>180</v>
      </c>
      <c r="C192" s="7">
        <v>6955</v>
      </c>
      <c r="D192" s="8">
        <v>207.21000671386719</v>
      </c>
      <c r="E192" s="4"/>
      <c r="F192" s="21">
        <v>244</v>
      </c>
      <c r="G192" s="22">
        <v>209.488</v>
      </c>
      <c r="H192" s="4"/>
      <c r="I192" s="13">
        <f t="shared" si="16"/>
        <v>7199</v>
      </c>
      <c r="J192" s="14">
        <f t="shared" si="17"/>
        <v>207.28721609875623</v>
      </c>
      <c r="K192" s="4"/>
      <c r="L192" s="27">
        <v>994</v>
      </c>
      <c r="M192" s="28">
        <v>130.8800048828125</v>
      </c>
      <c r="N192" s="34"/>
      <c r="O192" s="32">
        <v>1144</v>
      </c>
      <c r="P192" s="33">
        <v>128</v>
      </c>
      <c r="Q192" s="4"/>
      <c r="R192" s="13">
        <f t="shared" si="18"/>
        <v>2138</v>
      </c>
      <c r="S192" s="6">
        <f t="shared" si="19"/>
        <v>129.33897327105501</v>
      </c>
      <c r="U192" s="19">
        <f t="shared" si="20"/>
        <v>18749</v>
      </c>
      <c r="V192" s="6">
        <f t="shared" si="21"/>
        <v>129.50821561557501</v>
      </c>
      <c r="X192" s="7">
        <v>16611</v>
      </c>
      <c r="Y192" s="8">
        <v>129.52999877929688</v>
      </c>
      <c r="AA192" s="7">
        <v>9820</v>
      </c>
      <c r="AB192" s="8">
        <v>131.22000122070313</v>
      </c>
      <c r="AD192" s="7">
        <v>336</v>
      </c>
      <c r="AE192" s="8">
        <v>131.33000183105469</v>
      </c>
      <c r="AG192" s="13">
        <f t="shared" si="22"/>
        <v>10156</v>
      </c>
      <c r="AH192" s="14">
        <f t="shared" si="23"/>
        <v>131.22364046893847</v>
      </c>
    </row>
    <row r="193" spans="1:34" x14ac:dyDescent="0.25">
      <c r="A193" s="2">
        <v>42911</v>
      </c>
      <c r="B193" s="3">
        <v>181</v>
      </c>
      <c r="C193" s="7">
        <v>4841</v>
      </c>
      <c r="D193" s="8">
        <v>194.46000671386719</v>
      </c>
      <c r="E193" s="4"/>
      <c r="F193" s="21">
        <v>1946</v>
      </c>
      <c r="G193" s="22">
        <v>194.49799999999999</v>
      </c>
      <c r="H193" s="4"/>
      <c r="I193" s="13">
        <f t="shared" si="16"/>
        <v>6787</v>
      </c>
      <c r="J193" s="14">
        <f t="shared" si="17"/>
        <v>194.47090032441889</v>
      </c>
      <c r="K193" s="4"/>
      <c r="L193" s="27">
        <v>7467</v>
      </c>
      <c r="M193" s="28">
        <v>121.98000335693359</v>
      </c>
      <c r="N193" s="34"/>
      <c r="O193" s="32">
        <v>486</v>
      </c>
      <c r="P193" s="33">
        <v>122</v>
      </c>
      <c r="Q193" s="4"/>
      <c r="R193" s="13">
        <f t="shared" si="18"/>
        <v>7953</v>
      </c>
      <c r="S193" s="6">
        <f t="shared" si="19"/>
        <v>121.981225332104</v>
      </c>
      <c r="U193" s="19">
        <f t="shared" si="20"/>
        <v>16735</v>
      </c>
      <c r="V193" s="6">
        <f t="shared" si="21"/>
        <v>121.33511712376595</v>
      </c>
      <c r="X193" s="7">
        <v>8782</v>
      </c>
      <c r="Y193" s="8">
        <v>120.75</v>
      </c>
      <c r="AA193" s="7">
        <v>7513</v>
      </c>
      <c r="AB193" s="8">
        <v>121.91000366210938</v>
      </c>
      <c r="AD193" s="7">
        <v>1661</v>
      </c>
      <c r="AE193" s="8">
        <v>122.43000030517578</v>
      </c>
      <c r="AG193" s="13">
        <f t="shared" si="22"/>
        <v>9174</v>
      </c>
      <c r="AH193" s="14">
        <f t="shared" si="23"/>
        <v>122.00415173537439</v>
      </c>
    </row>
    <row r="194" spans="1:34" x14ac:dyDescent="0.25">
      <c r="A194" s="2">
        <v>42918</v>
      </c>
      <c r="B194" s="3">
        <v>182</v>
      </c>
      <c r="C194" s="7">
        <v>4406</v>
      </c>
      <c r="D194" s="8">
        <v>190.21000671386719</v>
      </c>
      <c r="E194" s="4"/>
      <c r="F194" s="21">
        <v>165</v>
      </c>
      <c r="G194" s="22">
        <v>189.75800000000001</v>
      </c>
      <c r="H194" s="4"/>
      <c r="I194" s="13">
        <f t="shared" si="16"/>
        <v>4571</v>
      </c>
      <c r="J194" s="14">
        <f t="shared" si="17"/>
        <v>190.19369056689976</v>
      </c>
      <c r="K194" s="4"/>
      <c r="L194" s="27">
        <v>1642</v>
      </c>
      <c r="M194" s="28">
        <v>117.98000335693359</v>
      </c>
      <c r="N194" s="34"/>
      <c r="O194" s="32">
        <v>147</v>
      </c>
      <c r="P194" s="33">
        <v>118</v>
      </c>
      <c r="Q194" s="4"/>
      <c r="R194" s="13">
        <f t="shared" si="18"/>
        <v>1789</v>
      </c>
      <c r="S194" s="6">
        <f t="shared" si="19"/>
        <v>117.98164645728617</v>
      </c>
      <c r="U194" s="19">
        <f t="shared" si="20"/>
        <v>21726</v>
      </c>
      <c r="V194" s="6">
        <f t="shared" si="21"/>
        <v>118.42060974220824</v>
      </c>
      <c r="X194" s="7">
        <v>19937</v>
      </c>
      <c r="Y194" s="8">
        <v>118.45999908447266</v>
      </c>
      <c r="AA194" s="7">
        <v>8564</v>
      </c>
      <c r="AB194" s="8">
        <v>118.86000061035156</v>
      </c>
      <c r="AD194" s="7">
        <v>937</v>
      </c>
      <c r="AE194" s="8">
        <v>118.84999847412109</v>
      </c>
      <c r="AG194" s="13">
        <f t="shared" si="22"/>
        <v>9501</v>
      </c>
      <c r="AH194" s="14">
        <f t="shared" si="23"/>
        <v>118.85901418769627</v>
      </c>
    </row>
    <row r="195" spans="1:34" x14ac:dyDescent="0.25">
      <c r="A195" s="2">
        <v>42925</v>
      </c>
      <c r="B195" s="3">
        <v>183</v>
      </c>
      <c r="C195" s="7">
        <v>3316</v>
      </c>
      <c r="D195" s="8">
        <v>187.72000122070313</v>
      </c>
      <c r="E195" s="4"/>
      <c r="F195" s="21">
        <v>1345</v>
      </c>
      <c r="G195" s="22">
        <v>188.81</v>
      </c>
      <c r="H195" s="4"/>
      <c r="I195" s="13">
        <f t="shared" si="16"/>
        <v>4661</v>
      </c>
      <c r="J195" s="14">
        <f t="shared" si="17"/>
        <v>188.03453637585315</v>
      </c>
      <c r="K195" s="4"/>
      <c r="L195" s="27">
        <v>3023</v>
      </c>
      <c r="M195" s="28">
        <v>118.06999969482422</v>
      </c>
      <c r="N195" s="34"/>
      <c r="O195" s="32">
        <v>899</v>
      </c>
      <c r="P195" s="33">
        <v>118</v>
      </c>
      <c r="Q195" s="4"/>
      <c r="R195" s="13">
        <f t="shared" si="18"/>
        <v>3922</v>
      </c>
      <c r="S195" s="6">
        <f t="shared" si="19"/>
        <v>118.0539543797689</v>
      </c>
      <c r="U195" s="19">
        <f t="shared" si="20"/>
        <v>22221</v>
      </c>
      <c r="V195" s="6">
        <f t="shared" si="21"/>
        <v>117.62247678951475</v>
      </c>
      <c r="X195" s="7">
        <v>18299</v>
      </c>
      <c r="Y195" s="8">
        <v>117.52999877929688</v>
      </c>
      <c r="AA195" s="7">
        <v>8126</v>
      </c>
      <c r="AB195" s="8">
        <v>117.73000335693359</v>
      </c>
      <c r="AD195" s="7">
        <v>1908</v>
      </c>
      <c r="AE195" s="8">
        <v>117.69999694824219</v>
      </c>
      <c r="AG195" s="13">
        <f t="shared" si="22"/>
        <v>10034</v>
      </c>
      <c r="AH195" s="14">
        <f t="shared" si="23"/>
        <v>117.7242975339534</v>
      </c>
    </row>
    <row r="196" spans="1:34" x14ac:dyDescent="0.25">
      <c r="A196" s="2">
        <v>42932</v>
      </c>
      <c r="B196" s="3">
        <v>184</v>
      </c>
      <c r="C196" s="7">
        <v>5481</v>
      </c>
      <c r="D196" s="8">
        <v>190.02999877929688</v>
      </c>
      <c r="E196" s="4"/>
      <c r="F196" s="21">
        <v>1537</v>
      </c>
      <c r="G196" s="22">
        <v>190</v>
      </c>
      <c r="H196" s="4"/>
      <c r="I196" s="13">
        <f t="shared" si="16"/>
        <v>7018</v>
      </c>
      <c r="J196" s="14">
        <f t="shared" si="17"/>
        <v>190.02342879870707</v>
      </c>
      <c r="K196" s="4"/>
      <c r="L196" s="27">
        <v>3597</v>
      </c>
      <c r="M196" s="28">
        <v>120.04000091552734</v>
      </c>
      <c r="N196" s="34"/>
      <c r="O196" s="32">
        <v>605</v>
      </c>
      <c r="P196" s="33">
        <v>120</v>
      </c>
      <c r="Q196" s="4"/>
      <c r="R196" s="13">
        <f t="shared" si="18"/>
        <v>4202</v>
      </c>
      <c r="S196" s="6">
        <f t="shared" si="19"/>
        <v>120.03424162140692</v>
      </c>
      <c r="U196" s="19">
        <f t="shared" si="20"/>
        <v>22544</v>
      </c>
      <c r="V196" s="6">
        <f t="shared" si="21"/>
        <v>119.1927733895117</v>
      </c>
      <c r="X196" s="7">
        <v>18342</v>
      </c>
      <c r="Y196" s="8">
        <v>119</v>
      </c>
      <c r="AA196" s="7">
        <v>10634</v>
      </c>
      <c r="AB196" s="8">
        <v>119.90000152587891</v>
      </c>
      <c r="AD196" s="7">
        <v>2396</v>
      </c>
      <c r="AE196" s="8">
        <v>119.80000305175781</v>
      </c>
      <c r="AG196" s="13">
        <f t="shared" si="22"/>
        <v>13030</v>
      </c>
      <c r="AH196" s="14">
        <f t="shared" si="23"/>
        <v>119.88161347185019</v>
      </c>
    </row>
    <row r="197" spans="1:34" x14ac:dyDescent="0.25">
      <c r="A197" s="2">
        <v>42939</v>
      </c>
      <c r="B197" s="3">
        <v>185</v>
      </c>
      <c r="C197" s="7">
        <v>10451</v>
      </c>
      <c r="D197" s="8">
        <v>189.72999572753906</v>
      </c>
      <c r="E197" s="4"/>
      <c r="F197" s="21">
        <v>1296</v>
      </c>
      <c r="G197" s="22">
        <v>189.625</v>
      </c>
      <c r="H197" s="4"/>
      <c r="I197" s="13">
        <f t="shared" si="16"/>
        <v>11747</v>
      </c>
      <c r="J197" s="14">
        <f t="shared" si="17"/>
        <v>189.71841196463018</v>
      </c>
      <c r="K197" s="4"/>
      <c r="L197" s="27">
        <v>5972</v>
      </c>
      <c r="M197" s="28">
        <v>119.45999908447266</v>
      </c>
      <c r="N197" s="34"/>
      <c r="O197" s="32">
        <v>900</v>
      </c>
      <c r="P197" s="33">
        <v>120</v>
      </c>
      <c r="Q197" s="4"/>
      <c r="R197" s="13">
        <f t="shared" si="18"/>
        <v>6872</v>
      </c>
      <c r="S197" s="6">
        <f t="shared" si="19"/>
        <v>119.53072097387525</v>
      </c>
      <c r="U197" s="19">
        <f t="shared" si="20"/>
        <v>22553</v>
      </c>
      <c r="V197" s="6">
        <f t="shared" si="21"/>
        <v>119.11304258049626</v>
      </c>
      <c r="X197" s="7">
        <v>15681</v>
      </c>
      <c r="Y197" s="8">
        <v>118.93000030517578</v>
      </c>
      <c r="AA197" s="7">
        <v>9154</v>
      </c>
      <c r="AB197" s="8">
        <v>119.80000305175781</v>
      </c>
      <c r="AD197" s="7">
        <v>2474</v>
      </c>
      <c r="AE197" s="8">
        <v>120</v>
      </c>
      <c r="AG197" s="13">
        <f t="shared" si="22"/>
        <v>11628</v>
      </c>
      <c r="AH197" s="14">
        <f t="shared" si="23"/>
        <v>119.84255486203914</v>
      </c>
    </row>
    <row r="198" spans="1:34" x14ac:dyDescent="0.25">
      <c r="A198" s="2">
        <v>42946</v>
      </c>
      <c r="B198" s="3">
        <v>186</v>
      </c>
      <c r="C198" s="7">
        <v>8834</v>
      </c>
      <c r="D198" s="8">
        <v>187.30000305175781</v>
      </c>
      <c r="E198" s="4"/>
      <c r="F198" s="21">
        <v>1449</v>
      </c>
      <c r="G198" s="22">
        <v>187.20400000000001</v>
      </c>
      <c r="H198" s="4"/>
      <c r="I198" s="13">
        <f t="shared" si="16"/>
        <v>10283</v>
      </c>
      <c r="J198" s="14">
        <f t="shared" si="17"/>
        <v>187.28647505195258</v>
      </c>
      <c r="K198" s="4"/>
      <c r="L198" s="27">
        <v>2497</v>
      </c>
      <c r="M198" s="28">
        <v>117.36000061035156</v>
      </c>
      <c r="N198" s="34"/>
      <c r="O198" s="32">
        <v>161</v>
      </c>
      <c r="P198" s="33">
        <v>120</v>
      </c>
      <c r="Q198" s="4"/>
      <c r="R198" s="13">
        <f t="shared" si="18"/>
        <v>2658</v>
      </c>
      <c r="S198" s="6">
        <f t="shared" si="19"/>
        <v>117.51991027992771</v>
      </c>
      <c r="U198" s="19">
        <f t="shared" si="20"/>
        <v>20559</v>
      </c>
      <c r="V198" s="6">
        <f t="shared" si="21"/>
        <v>117.17170536945439</v>
      </c>
      <c r="X198" s="7">
        <v>17901</v>
      </c>
      <c r="Y198" s="8">
        <v>117.12000274658203</v>
      </c>
      <c r="AA198" s="7">
        <v>7006</v>
      </c>
      <c r="AB198" s="8">
        <v>117.08000183105469</v>
      </c>
      <c r="AD198" s="7">
        <v>3319</v>
      </c>
      <c r="AE198" s="8">
        <v>117.04000091552734</v>
      </c>
      <c r="AG198" s="13">
        <f t="shared" si="22"/>
        <v>10325</v>
      </c>
      <c r="AH198" s="14">
        <f t="shared" si="23"/>
        <v>117.06714342537573</v>
      </c>
    </row>
    <row r="199" spans="1:34" x14ac:dyDescent="0.25">
      <c r="A199" s="2">
        <v>42953</v>
      </c>
      <c r="B199" s="3">
        <v>187</v>
      </c>
      <c r="C199" s="7">
        <v>2962</v>
      </c>
      <c r="D199" s="8">
        <v>187.52000427246094</v>
      </c>
      <c r="E199" s="4"/>
      <c r="F199" s="21">
        <v>1259</v>
      </c>
      <c r="G199" s="22">
        <v>187.79300000000001</v>
      </c>
      <c r="H199" s="4"/>
      <c r="I199" s="13">
        <f t="shared" si="16"/>
        <v>4221</v>
      </c>
      <c r="J199" s="14">
        <f t="shared" si="17"/>
        <v>187.60143085880816</v>
      </c>
      <c r="K199" s="4"/>
      <c r="L199" s="27">
        <v>2653</v>
      </c>
      <c r="M199" s="28">
        <v>116.45999908447266</v>
      </c>
      <c r="N199" s="34"/>
      <c r="O199" s="32">
        <v>461</v>
      </c>
      <c r="P199" s="33">
        <v>118</v>
      </c>
      <c r="Q199" s="4"/>
      <c r="R199" s="13">
        <f t="shared" si="18"/>
        <v>3114</v>
      </c>
      <c r="S199" s="6">
        <f t="shared" si="19"/>
        <v>116.68798252122863</v>
      </c>
      <c r="U199" s="19">
        <f t="shared" si="20"/>
        <v>24631</v>
      </c>
      <c r="V199" s="6">
        <f t="shared" si="21"/>
        <v>117.48469590105029</v>
      </c>
      <c r="X199" s="7">
        <v>21517</v>
      </c>
      <c r="Y199" s="8">
        <v>117.59999847412109</v>
      </c>
      <c r="AA199" s="7">
        <v>8088</v>
      </c>
      <c r="AB199" s="8">
        <v>116.54000091552734</v>
      </c>
      <c r="AD199" s="7">
        <v>1381</v>
      </c>
      <c r="AE199" s="8">
        <v>117.52999877929688</v>
      </c>
      <c r="AG199" s="13">
        <f t="shared" si="22"/>
        <v>9469</v>
      </c>
      <c r="AH199" s="14">
        <f t="shared" si="23"/>
        <v>116.6843864947718</v>
      </c>
    </row>
    <row r="200" spans="1:34" x14ac:dyDescent="0.25">
      <c r="A200" s="2">
        <v>42960</v>
      </c>
      <c r="B200" s="3">
        <v>188</v>
      </c>
      <c r="C200" s="7">
        <v>10022</v>
      </c>
      <c r="D200" s="8">
        <v>183.19999694824219</v>
      </c>
      <c r="E200" s="4"/>
      <c r="F200" s="21">
        <v>1826</v>
      </c>
      <c r="G200" s="22">
        <v>182.67099999999999</v>
      </c>
      <c r="H200" s="4"/>
      <c r="I200" s="13">
        <f t="shared" si="16"/>
        <v>11848</v>
      </c>
      <c r="J200" s="14">
        <f t="shared" si="17"/>
        <v>183.11846855294422</v>
      </c>
      <c r="K200" s="4"/>
      <c r="L200" s="27">
        <v>1720</v>
      </c>
      <c r="M200" s="28">
        <v>114.98000335693359</v>
      </c>
      <c r="N200" s="34"/>
      <c r="O200" s="32">
        <v>299</v>
      </c>
      <c r="P200" s="33">
        <v>114.624</v>
      </c>
      <c r="Q200" s="4"/>
      <c r="R200" s="13">
        <f t="shared" si="18"/>
        <v>2019</v>
      </c>
      <c r="S200" s="6">
        <f t="shared" si="19"/>
        <v>114.92728171071114</v>
      </c>
      <c r="U200" s="19">
        <f t="shared" si="20"/>
        <v>18311</v>
      </c>
      <c r="V200" s="6">
        <f t="shared" si="21"/>
        <v>115.42795188523067</v>
      </c>
      <c r="X200" s="7">
        <v>16292</v>
      </c>
      <c r="Y200" s="8">
        <v>115.48999786376953</v>
      </c>
      <c r="AA200" s="7">
        <v>9577</v>
      </c>
      <c r="AB200" s="8">
        <v>115.02999877929688</v>
      </c>
      <c r="AD200" s="7">
        <v>3113</v>
      </c>
      <c r="AE200" s="8">
        <v>115.02999877929688</v>
      </c>
      <c r="AG200" s="13">
        <f t="shared" si="22"/>
        <v>12690</v>
      </c>
      <c r="AH200" s="14">
        <f t="shared" si="23"/>
        <v>115.02999877929688</v>
      </c>
    </row>
    <row r="201" spans="1:34" x14ac:dyDescent="0.25">
      <c r="A201" s="2">
        <v>42967</v>
      </c>
      <c r="B201" s="3">
        <v>189</v>
      </c>
      <c r="C201" s="7">
        <v>10955</v>
      </c>
      <c r="D201" s="8">
        <v>175.27000427246094</v>
      </c>
      <c r="E201" s="4"/>
      <c r="F201" s="21">
        <v>2536</v>
      </c>
      <c r="G201" s="22">
        <v>174.82599999999999</v>
      </c>
      <c r="H201" s="4"/>
      <c r="I201" s="13">
        <f t="shared" si="16"/>
        <v>13491</v>
      </c>
      <c r="J201" s="14">
        <f t="shared" si="17"/>
        <v>175.1865416058713</v>
      </c>
      <c r="K201" s="4"/>
      <c r="L201" s="27">
        <v>2313</v>
      </c>
      <c r="M201" s="28">
        <v>110.27999877929688</v>
      </c>
      <c r="N201" s="34"/>
      <c r="O201" s="32">
        <v>420</v>
      </c>
      <c r="P201" s="33">
        <v>110.5</v>
      </c>
      <c r="Q201" s="4"/>
      <c r="R201" s="13">
        <f t="shared" si="18"/>
        <v>2733</v>
      </c>
      <c r="S201" s="6">
        <f t="shared" si="19"/>
        <v>110.31380796798891</v>
      </c>
      <c r="U201" s="19">
        <f t="shared" si="20"/>
        <v>22590</v>
      </c>
      <c r="V201" s="6">
        <f t="shared" si="21"/>
        <v>109.5984567143211</v>
      </c>
      <c r="X201" s="7">
        <v>19857</v>
      </c>
      <c r="Y201" s="8">
        <v>109.5</v>
      </c>
      <c r="AA201" s="7">
        <v>7105</v>
      </c>
      <c r="AB201" s="8">
        <v>109.75</v>
      </c>
      <c r="AD201" s="7">
        <v>2261</v>
      </c>
      <c r="AE201" s="8">
        <v>110</v>
      </c>
      <c r="AG201" s="13">
        <f t="shared" si="22"/>
        <v>9366</v>
      </c>
      <c r="AH201" s="14">
        <f t="shared" si="23"/>
        <v>109.81035127055307</v>
      </c>
    </row>
    <row r="202" spans="1:34" x14ac:dyDescent="0.25">
      <c r="A202" s="2">
        <v>42974</v>
      </c>
      <c r="B202" s="3">
        <v>190</v>
      </c>
      <c r="C202" s="7">
        <v>6531</v>
      </c>
      <c r="D202" s="8">
        <v>169.94000244140625</v>
      </c>
      <c r="E202" s="4"/>
      <c r="F202" s="21">
        <v>1154</v>
      </c>
      <c r="G202" s="22">
        <v>170.32599999999999</v>
      </c>
      <c r="H202" s="4"/>
      <c r="I202" s="13">
        <f t="shared" si="16"/>
        <v>7685</v>
      </c>
      <c r="J202" s="14">
        <f t="shared" si="17"/>
        <v>169.99796485944361</v>
      </c>
      <c r="K202" s="4"/>
      <c r="L202" s="27">
        <v>3598</v>
      </c>
      <c r="M202" s="28">
        <v>106.98000335693359</v>
      </c>
      <c r="N202" s="34"/>
      <c r="O202" s="32"/>
      <c r="P202" s="33"/>
      <c r="Q202" s="4"/>
      <c r="R202" s="13">
        <f t="shared" si="18"/>
        <v>3598</v>
      </c>
      <c r="S202" s="6">
        <f t="shared" si="19"/>
        <v>106.98000335693359</v>
      </c>
      <c r="U202" s="19">
        <f t="shared" si="20"/>
        <v>18046</v>
      </c>
      <c r="V202" s="6">
        <f t="shared" si="21"/>
        <v>106.91595224006126</v>
      </c>
      <c r="X202" s="7">
        <v>14448</v>
      </c>
      <c r="Y202" s="8">
        <v>106.90000152587891</v>
      </c>
      <c r="AA202" s="7">
        <v>9762</v>
      </c>
      <c r="AB202" s="8">
        <v>106.94999694824219</v>
      </c>
      <c r="AD202" s="7">
        <v>771</v>
      </c>
      <c r="AE202" s="8">
        <v>106.66000366210938</v>
      </c>
      <c r="AG202" s="13">
        <f t="shared" si="22"/>
        <v>10533</v>
      </c>
      <c r="AH202" s="14">
        <f t="shared" si="23"/>
        <v>106.92876986919458</v>
      </c>
    </row>
    <row r="203" spans="1:34" x14ac:dyDescent="0.25">
      <c r="A203" s="2">
        <v>42981</v>
      </c>
      <c r="B203" s="3">
        <v>191</v>
      </c>
      <c r="C203" s="7">
        <v>3841</v>
      </c>
      <c r="D203" s="8">
        <v>165.55000305175781</v>
      </c>
      <c r="E203" s="4"/>
      <c r="F203" s="21">
        <v>662</v>
      </c>
      <c r="G203" s="22">
        <v>165.40600000000001</v>
      </c>
      <c r="H203" s="4"/>
      <c r="I203" s="13">
        <f t="shared" si="16"/>
        <v>4503</v>
      </c>
      <c r="J203" s="14">
        <f t="shared" si="17"/>
        <v>165.52883271636725</v>
      </c>
      <c r="K203" s="4"/>
      <c r="L203" s="27">
        <v>1955</v>
      </c>
      <c r="M203" s="28">
        <v>104.80999755859375</v>
      </c>
      <c r="N203" s="34"/>
      <c r="O203" s="32">
        <v>248</v>
      </c>
      <c r="P203" s="33">
        <v>104</v>
      </c>
      <c r="Q203" s="4"/>
      <c r="R203" s="13">
        <f t="shared" si="18"/>
        <v>2203</v>
      </c>
      <c r="S203" s="6">
        <f t="shared" si="19"/>
        <v>104.71881308536122</v>
      </c>
      <c r="U203" s="19">
        <f t="shared" si="20"/>
        <v>7263</v>
      </c>
      <c r="V203" s="6">
        <f t="shared" si="21"/>
        <v>104.7753766582604</v>
      </c>
      <c r="X203" s="7">
        <v>5060</v>
      </c>
      <c r="Y203" s="8">
        <v>104.80000305175781</v>
      </c>
      <c r="AA203" s="7">
        <v>5865</v>
      </c>
      <c r="AB203" s="8">
        <v>104.77999877929688</v>
      </c>
      <c r="AD203" s="7">
        <v>1564</v>
      </c>
      <c r="AE203" s="8">
        <v>104.47000122070313</v>
      </c>
      <c r="AG203" s="13">
        <f t="shared" si="22"/>
        <v>7429</v>
      </c>
      <c r="AH203" s="14">
        <f t="shared" si="23"/>
        <v>104.7147361353824</v>
      </c>
    </row>
    <row r="204" spans="1:34" x14ac:dyDescent="0.25">
      <c r="A204" s="2">
        <v>42988</v>
      </c>
      <c r="B204" s="3">
        <v>192</v>
      </c>
      <c r="C204" s="7">
        <v>1324</v>
      </c>
      <c r="D204" s="8">
        <v>166.24000549316406</v>
      </c>
      <c r="E204" s="4"/>
      <c r="F204" s="21">
        <v>519</v>
      </c>
      <c r="G204" s="22">
        <v>165.91499999999999</v>
      </c>
      <c r="H204" s="4"/>
      <c r="I204" s="13">
        <f t="shared" si="16"/>
        <v>1843</v>
      </c>
      <c r="J204" s="14">
        <f t="shared" si="17"/>
        <v>166.14848197121498</v>
      </c>
      <c r="K204" s="4"/>
      <c r="L204" s="27">
        <v>1000</v>
      </c>
      <c r="M204" s="28">
        <v>105</v>
      </c>
      <c r="N204" s="34"/>
      <c r="O204" s="32">
        <v>1005</v>
      </c>
      <c r="P204" s="33">
        <v>105</v>
      </c>
      <c r="Q204" s="4"/>
      <c r="R204" s="13">
        <f t="shared" si="18"/>
        <v>2005</v>
      </c>
      <c r="S204" s="6">
        <f t="shared" si="19"/>
        <v>105</v>
      </c>
      <c r="U204" s="19">
        <f t="shared" si="20"/>
        <v>12988</v>
      </c>
      <c r="V204" s="6">
        <f t="shared" si="21"/>
        <v>105.05073553942371</v>
      </c>
      <c r="X204" s="7">
        <v>10983</v>
      </c>
      <c r="Y204" s="8">
        <v>105.05999755859375</v>
      </c>
      <c r="AA204" s="7">
        <v>4293</v>
      </c>
      <c r="AB204" s="8">
        <v>104.97000122070313</v>
      </c>
      <c r="AD204" s="7">
        <v>2106</v>
      </c>
      <c r="AE204" s="8">
        <v>104.97000122070313</v>
      </c>
      <c r="AG204" s="13">
        <f t="shared" si="22"/>
        <v>6399</v>
      </c>
      <c r="AH204" s="14">
        <f t="shared" si="23"/>
        <v>104.97000122070313</v>
      </c>
    </row>
    <row r="205" spans="1:34" x14ac:dyDescent="0.25">
      <c r="A205" s="2">
        <v>42995</v>
      </c>
      <c r="B205" s="3">
        <v>193</v>
      </c>
      <c r="C205" s="7">
        <v>3921</v>
      </c>
      <c r="D205" s="8">
        <v>166.00999450683594</v>
      </c>
      <c r="E205" s="4"/>
      <c r="F205" s="21">
        <v>538</v>
      </c>
      <c r="G205" s="22">
        <v>165.71899999999999</v>
      </c>
      <c r="H205" s="4"/>
      <c r="I205" s="13">
        <f t="shared" si="16"/>
        <v>4459</v>
      </c>
      <c r="J205" s="14">
        <f t="shared" si="17"/>
        <v>165.97488460670638</v>
      </c>
      <c r="K205" s="4"/>
      <c r="L205" s="27">
        <v>1642</v>
      </c>
      <c r="M205" s="28">
        <v>105.94000244140625</v>
      </c>
      <c r="N205" s="34"/>
      <c r="O205" s="32">
        <v>930</v>
      </c>
      <c r="P205" s="33">
        <v>106</v>
      </c>
      <c r="Q205" s="4"/>
      <c r="R205" s="13">
        <f t="shared" si="18"/>
        <v>2572</v>
      </c>
      <c r="S205" s="6">
        <f t="shared" si="19"/>
        <v>105.9616967374763</v>
      </c>
      <c r="U205" s="19">
        <f t="shared" si="20"/>
        <v>8688</v>
      </c>
      <c r="V205" s="6">
        <f t="shared" si="21"/>
        <v>105.91826580813357</v>
      </c>
      <c r="X205" s="7">
        <v>6116</v>
      </c>
      <c r="Y205" s="8">
        <v>105.90000152587891</v>
      </c>
      <c r="AA205" s="7">
        <v>11007</v>
      </c>
      <c r="AB205" s="8">
        <v>106.01000213623047</v>
      </c>
      <c r="AD205" s="7">
        <v>2183</v>
      </c>
      <c r="AE205" s="8">
        <v>105.97000122070313</v>
      </c>
      <c r="AG205" s="13">
        <f t="shared" si="22"/>
        <v>13190</v>
      </c>
      <c r="AH205" s="14">
        <f t="shared" si="23"/>
        <v>106.00338181791385</v>
      </c>
    </row>
    <row r="206" spans="1:34" x14ac:dyDescent="0.25">
      <c r="A206" s="2">
        <v>43002</v>
      </c>
      <c r="B206" s="3">
        <v>194</v>
      </c>
      <c r="C206" s="7">
        <v>6074</v>
      </c>
      <c r="D206" s="8">
        <v>170.64999389648438</v>
      </c>
      <c r="E206" s="4"/>
      <c r="F206" s="21">
        <v>1333</v>
      </c>
      <c r="G206" s="22">
        <v>169.785</v>
      </c>
      <c r="H206" s="4"/>
      <c r="I206" s="13">
        <f t="shared" ref="I206:I269" si="24">C206+F206</f>
        <v>7407</v>
      </c>
      <c r="J206" s="14">
        <f t="shared" ref="J206:J269" si="25">(D206*C206+F206*G206)/(C206+F206)</f>
        <v>170.49432535807293</v>
      </c>
      <c r="K206" s="4"/>
      <c r="L206" s="27">
        <v>3488</v>
      </c>
      <c r="M206" s="28">
        <v>108.86000061035156</v>
      </c>
      <c r="N206" s="34"/>
      <c r="O206" s="32">
        <v>149</v>
      </c>
      <c r="P206" s="33">
        <v>109.5</v>
      </c>
      <c r="Q206" s="4"/>
      <c r="R206" s="13">
        <f t="shared" ref="R206:R266" si="26">L206+O206</f>
        <v>3637</v>
      </c>
      <c r="S206" s="6">
        <f t="shared" ref="S206:S266" si="27">(M206*L206+P206*O206)/(L206+O206)</f>
        <v>108.88621999694975</v>
      </c>
      <c r="U206" s="19">
        <f t="shared" ref="U206:U269" si="28">SUM(L206,O206,X206)</f>
        <v>24953</v>
      </c>
      <c r="V206" s="6">
        <f t="shared" ref="V206:V269" si="29">(M206*L206+O206*P206+X206*Y206)/(L206+O206+X206)</f>
        <v>108.9321634340529</v>
      </c>
      <c r="X206" s="7">
        <v>21316</v>
      </c>
      <c r="Y206" s="8">
        <v>108.94000244140625</v>
      </c>
      <c r="AA206" s="7">
        <v>10301</v>
      </c>
      <c r="AB206" s="8">
        <v>108</v>
      </c>
      <c r="AD206" s="7">
        <v>5223</v>
      </c>
      <c r="AE206" s="8">
        <v>107.97000122070313</v>
      </c>
      <c r="AG206" s="13">
        <f t="shared" ref="AG206:AG269" si="30">AA206+AD206</f>
        <v>15524</v>
      </c>
      <c r="AH206" s="14">
        <f t="shared" ref="AH206:AH269" si="31">(AB206*AA206+AD206*AE206)/(AA206+AD206)</f>
        <v>107.98990700693973</v>
      </c>
    </row>
    <row r="207" spans="1:34" x14ac:dyDescent="0.25">
      <c r="A207" s="2">
        <v>43009</v>
      </c>
      <c r="B207" s="3">
        <v>195</v>
      </c>
      <c r="C207" s="7">
        <v>6562</v>
      </c>
      <c r="D207" s="8">
        <v>171.47999572753906</v>
      </c>
      <c r="E207" s="4"/>
      <c r="F207" s="21">
        <v>2815</v>
      </c>
      <c r="G207" s="22">
        <v>171.488</v>
      </c>
      <c r="H207" s="4"/>
      <c r="I207" s="13">
        <f t="shared" si="24"/>
        <v>9377</v>
      </c>
      <c r="J207" s="14">
        <f t="shared" si="25"/>
        <v>171.48239863113056</v>
      </c>
      <c r="K207" s="4"/>
      <c r="L207" s="27">
        <v>1424</v>
      </c>
      <c r="M207" s="28">
        <v>108.33000183105469</v>
      </c>
      <c r="N207" s="34"/>
      <c r="O207" s="32">
        <v>212</v>
      </c>
      <c r="P207" s="33">
        <v>108</v>
      </c>
      <c r="Q207" s="4"/>
      <c r="R207" s="13">
        <f t="shared" si="26"/>
        <v>1636</v>
      </c>
      <c r="S207" s="6">
        <f t="shared" si="27"/>
        <v>108.28723875759283</v>
      </c>
      <c r="U207" s="19">
        <f t="shared" si="28"/>
        <v>6426</v>
      </c>
      <c r="V207" s="6">
        <f t="shared" si="29"/>
        <v>108.21475790565792</v>
      </c>
      <c r="X207" s="7">
        <v>4790</v>
      </c>
      <c r="Y207" s="8">
        <v>108.19000244140625</v>
      </c>
      <c r="AA207" s="7">
        <v>8198</v>
      </c>
      <c r="AB207" s="8">
        <v>108.02999877929688</v>
      </c>
      <c r="AD207" s="7">
        <v>5810</v>
      </c>
      <c r="AE207" s="8">
        <v>108.08000183105469</v>
      </c>
      <c r="AG207" s="13">
        <f t="shared" si="30"/>
        <v>14008</v>
      </c>
      <c r="AH207" s="14">
        <f t="shared" si="31"/>
        <v>108.05073819468186</v>
      </c>
    </row>
    <row r="208" spans="1:34" x14ac:dyDescent="0.25">
      <c r="A208" s="2">
        <v>43016</v>
      </c>
      <c r="B208" s="3">
        <v>196</v>
      </c>
      <c r="C208" s="7">
        <v>2908</v>
      </c>
      <c r="D208" s="8">
        <v>172.03999328613281</v>
      </c>
      <c r="E208" s="4"/>
      <c r="F208" s="21">
        <v>1639</v>
      </c>
      <c r="G208" s="22">
        <v>172.435</v>
      </c>
      <c r="H208" s="4"/>
      <c r="I208" s="13">
        <f t="shared" si="24"/>
        <v>4547</v>
      </c>
      <c r="J208" s="14">
        <f t="shared" si="25"/>
        <v>172.18237639676144</v>
      </c>
      <c r="K208" s="4"/>
      <c r="L208" s="27">
        <v>2518</v>
      </c>
      <c r="M208" s="28">
        <v>110.08999633789063</v>
      </c>
      <c r="N208" s="34"/>
      <c r="O208" s="32">
        <v>429</v>
      </c>
      <c r="P208" s="33">
        <v>110</v>
      </c>
      <c r="Q208" s="4"/>
      <c r="R208" s="13">
        <f t="shared" si="26"/>
        <v>2947</v>
      </c>
      <c r="S208" s="6">
        <f t="shared" si="27"/>
        <v>110.07689541187941</v>
      </c>
      <c r="U208" s="19">
        <f t="shared" si="28"/>
        <v>21013</v>
      </c>
      <c r="V208" s="6">
        <f t="shared" si="29"/>
        <v>109.73566346033951</v>
      </c>
      <c r="X208" s="7">
        <v>18066</v>
      </c>
      <c r="Y208" s="8">
        <v>109.68000030517578</v>
      </c>
      <c r="AA208" s="7">
        <v>6228</v>
      </c>
      <c r="AB208" s="8">
        <v>108.98999786376953</v>
      </c>
      <c r="AD208" s="7">
        <v>3755</v>
      </c>
      <c r="AE208" s="8">
        <v>108.93000030517578</v>
      </c>
      <c r="AG208" s="13">
        <f t="shared" si="30"/>
        <v>9983</v>
      </c>
      <c r="AH208" s="14">
        <f t="shared" si="31"/>
        <v>108.96743041585613</v>
      </c>
    </row>
    <row r="209" spans="1:34" x14ac:dyDescent="0.25">
      <c r="A209" s="2">
        <v>43023</v>
      </c>
      <c r="B209" s="3">
        <v>197</v>
      </c>
      <c r="C209" s="7">
        <v>6369</v>
      </c>
      <c r="D209" s="8">
        <v>174.91000366210938</v>
      </c>
      <c r="E209" s="4"/>
      <c r="F209" s="21">
        <v>1244</v>
      </c>
      <c r="G209" s="22">
        <v>174.107</v>
      </c>
      <c r="H209" s="4"/>
      <c r="I209" s="13">
        <f t="shared" si="24"/>
        <v>7613</v>
      </c>
      <c r="J209" s="14">
        <f t="shared" si="25"/>
        <v>174.77878908760997</v>
      </c>
      <c r="K209" s="4"/>
      <c r="L209" s="27">
        <v>985</v>
      </c>
      <c r="M209" s="28">
        <v>111.5</v>
      </c>
      <c r="N209" s="34"/>
      <c r="O209" s="32">
        <v>437</v>
      </c>
      <c r="P209" s="33">
        <v>111.5</v>
      </c>
      <c r="Q209" s="4"/>
      <c r="R209" s="13">
        <f t="shared" si="26"/>
        <v>1422</v>
      </c>
      <c r="S209" s="6">
        <f t="shared" si="27"/>
        <v>111.5</v>
      </c>
      <c r="U209" s="19">
        <f t="shared" si="28"/>
        <v>15519</v>
      </c>
      <c r="V209" s="6">
        <f t="shared" si="29"/>
        <v>111.30015740651768</v>
      </c>
      <c r="X209" s="7">
        <v>14097</v>
      </c>
      <c r="Y209" s="8">
        <v>111.27999877929688</v>
      </c>
      <c r="AA209" s="7">
        <v>9242</v>
      </c>
      <c r="AB209" s="8">
        <v>111.02999877929688</v>
      </c>
      <c r="AD209" s="7">
        <v>6178</v>
      </c>
      <c r="AE209" s="8">
        <v>110.98000335693359</v>
      </c>
      <c r="AG209" s="13">
        <f t="shared" si="30"/>
        <v>15420</v>
      </c>
      <c r="AH209" s="14">
        <f t="shared" si="31"/>
        <v>111.00996818789866</v>
      </c>
    </row>
    <row r="210" spans="1:34" x14ac:dyDescent="0.25">
      <c r="A210" s="2">
        <v>43030</v>
      </c>
      <c r="B210" s="3">
        <v>198</v>
      </c>
      <c r="C210" s="7">
        <v>7114</v>
      </c>
      <c r="D210" s="8">
        <v>174.80999755859375</v>
      </c>
      <c r="E210" s="4"/>
      <c r="F210" s="21">
        <v>753</v>
      </c>
      <c r="G210" s="22">
        <v>174.98400000000001</v>
      </c>
      <c r="H210" s="4"/>
      <c r="I210" s="13">
        <f t="shared" si="24"/>
        <v>7867</v>
      </c>
      <c r="J210" s="14">
        <f t="shared" si="25"/>
        <v>174.82665242555433</v>
      </c>
      <c r="K210" s="4"/>
      <c r="L210" s="27">
        <v>1229</v>
      </c>
      <c r="M210" s="28">
        <v>111.70999908447266</v>
      </c>
      <c r="N210" s="34"/>
      <c r="O210" s="32">
        <v>190</v>
      </c>
      <c r="P210" s="33">
        <v>112</v>
      </c>
      <c r="Q210" s="4"/>
      <c r="R210" s="13">
        <f t="shared" si="26"/>
        <v>1419</v>
      </c>
      <c r="S210" s="6">
        <f t="shared" si="27"/>
        <v>111.7488293691451</v>
      </c>
      <c r="U210" s="19">
        <f t="shared" si="28"/>
        <v>14873</v>
      </c>
      <c r="V210" s="6">
        <f t="shared" si="29"/>
        <v>111.20713436455266</v>
      </c>
      <c r="X210" s="7">
        <v>13454</v>
      </c>
      <c r="Y210" s="8">
        <v>111.15000152587891</v>
      </c>
      <c r="AA210" s="7">
        <v>8170</v>
      </c>
      <c r="AB210" s="8">
        <v>110.88999938964844</v>
      </c>
      <c r="AD210" s="7">
        <v>5627</v>
      </c>
      <c r="AE210" s="8">
        <v>110.66000366210938</v>
      </c>
      <c r="AG210" s="13">
        <f t="shared" si="30"/>
        <v>13797</v>
      </c>
      <c r="AH210" s="14">
        <f t="shared" si="31"/>
        <v>110.79619740669111</v>
      </c>
    </row>
    <row r="211" spans="1:34" x14ac:dyDescent="0.25">
      <c r="A211" s="2">
        <v>43037</v>
      </c>
      <c r="B211" s="3">
        <v>199</v>
      </c>
      <c r="C211" s="7">
        <v>4795</v>
      </c>
      <c r="D211" s="8">
        <v>181.17999267578125</v>
      </c>
      <c r="E211" s="4"/>
      <c r="F211" s="21">
        <v>1327</v>
      </c>
      <c r="G211" s="22">
        <v>181.83699999999999</v>
      </c>
      <c r="H211" s="4"/>
      <c r="I211" s="13">
        <f t="shared" si="24"/>
        <v>6122</v>
      </c>
      <c r="J211" s="14">
        <f t="shared" si="25"/>
        <v>181.32240507683292</v>
      </c>
      <c r="K211" s="4"/>
      <c r="L211" s="27">
        <v>3510</v>
      </c>
      <c r="M211" s="28">
        <v>118.36000061035156</v>
      </c>
      <c r="N211" s="34"/>
      <c r="O211" s="32">
        <v>525</v>
      </c>
      <c r="P211" s="33">
        <v>119.20399999999999</v>
      </c>
      <c r="Q211" s="4"/>
      <c r="R211" s="13">
        <f t="shared" si="26"/>
        <v>4035</v>
      </c>
      <c r="S211" s="6">
        <f t="shared" si="27"/>
        <v>118.46981465733184</v>
      </c>
      <c r="U211" s="19">
        <f t="shared" si="28"/>
        <v>20798</v>
      </c>
      <c r="V211" s="6">
        <f t="shared" si="29"/>
        <v>117.99442716133183</v>
      </c>
      <c r="X211" s="7">
        <v>16763</v>
      </c>
      <c r="Y211" s="8">
        <v>117.87999725341797</v>
      </c>
      <c r="AA211" s="7">
        <v>9456</v>
      </c>
      <c r="AB211" s="8">
        <v>117.61000061035156</v>
      </c>
      <c r="AD211" s="7">
        <v>4917</v>
      </c>
      <c r="AE211" s="8">
        <v>117.37999725341797</v>
      </c>
      <c r="AG211" s="13">
        <f t="shared" si="30"/>
        <v>14373</v>
      </c>
      <c r="AH211" s="14">
        <f t="shared" si="31"/>
        <v>117.5313165147527</v>
      </c>
    </row>
    <row r="212" spans="1:34" x14ac:dyDescent="0.25">
      <c r="A212" s="2">
        <v>43044</v>
      </c>
      <c r="B212" s="3">
        <v>200</v>
      </c>
      <c r="C212" s="7">
        <v>7553</v>
      </c>
      <c r="D212" s="8">
        <v>191.58999633789063</v>
      </c>
      <c r="E212" s="4"/>
      <c r="F212" s="21">
        <v>897</v>
      </c>
      <c r="G212" s="22">
        <v>191.994</v>
      </c>
      <c r="H212" s="4"/>
      <c r="I212" s="13">
        <f t="shared" si="24"/>
        <v>8450</v>
      </c>
      <c r="J212" s="14">
        <f t="shared" si="25"/>
        <v>191.63288288048378</v>
      </c>
      <c r="K212" s="4"/>
      <c r="L212" s="27">
        <v>1860</v>
      </c>
      <c r="M212" s="28">
        <v>123.44999694824219</v>
      </c>
      <c r="N212" s="34"/>
      <c r="O212" s="32">
        <v>632</v>
      </c>
      <c r="P212" s="33">
        <v>125</v>
      </c>
      <c r="Q212" s="4"/>
      <c r="R212" s="13">
        <f t="shared" si="26"/>
        <v>2492</v>
      </c>
      <c r="S212" s="6">
        <f t="shared" si="27"/>
        <v>123.84309563552587</v>
      </c>
      <c r="U212" s="19">
        <f t="shared" si="28"/>
        <v>17374</v>
      </c>
      <c r="V212" s="6">
        <f t="shared" si="29"/>
        <v>124.55996079574976</v>
      </c>
      <c r="X212" s="7">
        <v>14882</v>
      </c>
      <c r="Y212" s="8">
        <v>124.68000030517578</v>
      </c>
      <c r="AA212" s="7">
        <v>10456</v>
      </c>
      <c r="AB212" s="8">
        <v>124.69999694824219</v>
      </c>
      <c r="AD212" s="7">
        <v>4117</v>
      </c>
      <c r="AE212" s="8">
        <v>124.95999908447266</v>
      </c>
      <c r="AG212" s="13">
        <f t="shared" si="30"/>
        <v>14573</v>
      </c>
      <c r="AH212" s="14">
        <f t="shared" si="31"/>
        <v>124.77344982650067</v>
      </c>
    </row>
    <row r="213" spans="1:34" x14ac:dyDescent="0.25">
      <c r="A213" s="2">
        <v>43051</v>
      </c>
      <c r="B213" s="3">
        <v>201</v>
      </c>
      <c r="C213" s="7">
        <v>2676</v>
      </c>
      <c r="D213" s="8">
        <v>190.66999816894531</v>
      </c>
      <c r="E213" s="4"/>
      <c r="F213" s="21">
        <v>681</v>
      </c>
      <c r="G213" s="22">
        <v>191.14500000000001</v>
      </c>
      <c r="H213" s="4"/>
      <c r="I213" s="13">
        <f t="shared" si="24"/>
        <v>3357</v>
      </c>
      <c r="J213" s="14">
        <f t="shared" si="25"/>
        <v>190.76635689606721</v>
      </c>
      <c r="K213" s="4"/>
      <c r="L213" s="27">
        <v>1477</v>
      </c>
      <c r="M213" s="28">
        <v>123.95999908447266</v>
      </c>
      <c r="N213" s="34"/>
      <c r="O213" s="32">
        <v>76</v>
      </c>
      <c r="P213" s="33">
        <v>124</v>
      </c>
      <c r="Q213" s="4"/>
      <c r="R213" s="13">
        <f t="shared" si="26"/>
        <v>1553</v>
      </c>
      <c r="S213" s="6">
        <f t="shared" si="27"/>
        <v>123.96195663088611</v>
      </c>
      <c r="U213" s="19">
        <f t="shared" si="28"/>
        <v>13409</v>
      </c>
      <c r="V213" s="6">
        <f t="shared" si="29"/>
        <v>122.77542480507441</v>
      </c>
      <c r="X213" s="7">
        <v>11856</v>
      </c>
      <c r="Y213" s="8">
        <v>122.62000274658203</v>
      </c>
      <c r="AA213" s="7">
        <v>12625</v>
      </c>
      <c r="AB213" s="8">
        <v>123.59999847412109</v>
      </c>
      <c r="AD213" s="7">
        <v>7423</v>
      </c>
      <c r="AE213" s="8">
        <v>123.80000305175781</v>
      </c>
      <c r="AG213" s="13">
        <f t="shared" si="30"/>
        <v>20048</v>
      </c>
      <c r="AH213" s="14">
        <f t="shared" si="31"/>
        <v>123.67405244358424</v>
      </c>
    </row>
    <row r="214" spans="1:34" x14ac:dyDescent="0.25">
      <c r="A214" s="2">
        <v>43058</v>
      </c>
      <c r="B214" s="3">
        <v>202</v>
      </c>
      <c r="C214" s="7">
        <v>3104</v>
      </c>
      <c r="D214" s="8">
        <v>189.05999755859375</v>
      </c>
      <c r="E214" s="4"/>
      <c r="F214" s="21">
        <v>1637</v>
      </c>
      <c r="G214" s="22">
        <v>189.87299999999999</v>
      </c>
      <c r="H214" s="4"/>
      <c r="I214" s="13">
        <f t="shared" si="24"/>
        <v>4741</v>
      </c>
      <c r="J214" s="14">
        <f t="shared" si="25"/>
        <v>189.34071576078358</v>
      </c>
      <c r="K214" s="4"/>
      <c r="L214" s="27">
        <v>109</v>
      </c>
      <c r="M214" s="28">
        <v>119</v>
      </c>
      <c r="N214" s="34"/>
      <c r="O214" s="32">
        <v>1650</v>
      </c>
      <c r="P214" s="33">
        <v>120.221</v>
      </c>
      <c r="Q214" s="4"/>
      <c r="R214" s="13">
        <f t="shared" si="26"/>
        <v>1759</v>
      </c>
      <c r="S214" s="6">
        <f t="shared" si="27"/>
        <v>120.14533826037521</v>
      </c>
      <c r="U214" s="19">
        <f t="shared" si="28"/>
        <v>15056</v>
      </c>
      <c r="V214" s="6">
        <f t="shared" si="29"/>
        <v>119.57539519128586</v>
      </c>
      <c r="X214" s="7">
        <v>13297</v>
      </c>
      <c r="Y214" s="8">
        <v>119.5</v>
      </c>
      <c r="AA214" s="7">
        <v>10382</v>
      </c>
      <c r="AB214" s="8">
        <v>119.04000091552734</v>
      </c>
      <c r="AD214" s="7">
        <v>3204</v>
      </c>
      <c r="AE214" s="8">
        <v>119.01000213623047</v>
      </c>
      <c r="AG214" s="13">
        <f t="shared" si="30"/>
        <v>13586</v>
      </c>
      <c r="AH214" s="14">
        <f t="shared" si="31"/>
        <v>119.03292627333191</v>
      </c>
    </row>
    <row r="215" spans="1:34" x14ac:dyDescent="0.25">
      <c r="A215" s="2">
        <v>43065</v>
      </c>
      <c r="B215" s="3">
        <v>203</v>
      </c>
      <c r="C215" s="7">
        <v>3343</v>
      </c>
      <c r="D215" s="8">
        <v>189.44000244140625</v>
      </c>
      <c r="E215" s="4"/>
      <c r="F215" s="21">
        <v>1289</v>
      </c>
      <c r="G215" s="22">
        <v>189.02500000000001</v>
      </c>
      <c r="H215" s="4"/>
      <c r="I215" s="13">
        <f t="shared" si="24"/>
        <v>4632</v>
      </c>
      <c r="J215" s="14">
        <f t="shared" si="25"/>
        <v>189.32451493126536</v>
      </c>
      <c r="K215" s="4"/>
      <c r="L215" s="27">
        <v>413</v>
      </c>
      <c r="M215" s="28">
        <v>120.5</v>
      </c>
      <c r="N215" s="34"/>
      <c r="O215" s="32">
        <v>772</v>
      </c>
      <c r="P215" s="33">
        <v>120.5</v>
      </c>
      <c r="Q215" s="4"/>
      <c r="R215" s="13">
        <f t="shared" si="26"/>
        <v>1185</v>
      </c>
      <c r="S215" s="6">
        <f t="shared" si="27"/>
        <v>120.5</v>
      </c>
      <c r="U215" s="19">
        <f t="shared" si="28"/>
        <v>9920</v>
      </c>
      <c r="V215" s="6">
        <f t="shared" si="29"/>
        <v>120.0421198914128</v>
      </c>
      <c r="X215" s="7">
        <v>8735</v>
      </c>
      <c r="Y215" s="8">
        <v>119.98000335693359</v>
      </c>
      <c r="AA215" s="7">
        <v>9180</v>
      </c>
      <c r="AB215" s="8">
        <v>118.12000274658203</v>
      </c>
      <c r="AD215" s="7">
        <v>4699</v>
      </c>
      <c r="AE215" s="8">
        <v>117.98000335693359</v>
      </c>
      <c r="AG215" s="13">
        <f t="shared" si="30"/>
        <v>13879</v>
      </c>
      <c r="AH215" s="14">
        <f t="shared" si="31"/>
        <v>118.07260328466417</v>
      </c>
    </row>
    <row r="216" spans="1:34" x14ac:dyDescent="0.25">
      <c r="A216" s="2">
        <v>43072</v>
      </c>
      <c r="B216" s="3">
        <v>204</v>
      </c>
      <c r="C216" s="7">
        <v>7286</v>
      </c>
      <c r="D216" s="8">
        <v>189.86000061035156</v>
      </c>
      <c r="E216" s="4"/>
      <c r="F216" s="21">
        <v>1141</v>
      </c>
      <c r="G216" s="22">
        <v>190.03100000000001</v>
      </c>
      <c r="H216" s="4"/>
      <c r="I216" s="13">
        <f t="shared" si="24"/>
        <v>8427</v>
      </c>
      <c r="J216" s="14">
        <f t="shared" si="25"/>
        <v>189.88315360709879</v>
      </c>
      <c r="K216" s="4"/>
      <c r="L216" s="27">
        <v>2539</v>
      </c>
      <c r="M216" s="28">
        <v>120.73999786376953</v>
      </c>
      <c r="N216" s="34"/>
      <c r="O216" s="32"/>
      <c r="P216" s="33"/>
      <c r="Q216" s="4"/>
      <c r="R216" s="13">
        <f t="shared" si="26"/>
        <v>2539</v>
      </c>
      <c r="S216" s="6">
        <f t="shared" si="27"/>
        <v>120.73999786376953</v>
      </c>
      <c r="U216" s="19">
        <f t="shared" si="28"/>
        <v>12489</v>
      </c>
      <c r="V216" s="6">
        <f t="shared" si="29"/>
        <v>120.58862878862207</v>
      </c>
      <c r="X216" s="7">
        <v>9950</v>
      </c>
      <c r="Y216" s="8">
        <v>120.55000305175781</v>
      </c>
      <c r="AA216" s="7">
        <v>11353</v>
      </c>
      <c r="AB216" s="8">
        <v>120.58999633789063</v>
      </c>
      <c r="AD216" s="7">
        <v>4066</v>
      </c>
      <c r="AE216" s="8">
        <v>120.91000366210938</v>
      </c>
      <c r="AG216" s="13">
        <f t="shared" si="30"/>
        <v>15419</v>
      </c>
      <c r="AH216" s="14">
        <f t="shared" si="31"/>
        <v>120.67438247060178</v>
      </c>
    </row>
    <row r="217" spans="1:34" x14ac:dyDescent="0.25">
      <c r="A217" s="2">
        <v>43079</v>
      </c>
      <c r="B217" s="3">
        <v>205</v>
      </c>
      <c r="C217" s="7">
        <v>3661</v>
      </c>
      <c r="D217" s="8">
        <v>187.32000732421875</v>
      </c>
      <c r="E217" s="4"/>
      <c r="F217" s="21">
        <v>775</v>
      </c>
      <c r="G217" s="22">
        <v>186.53399999999999</v>
      </c>
      <c r="H217" s="4"/>
      <c r="I217" s="13">
        <f t="shared" si="24"/>
        <v>4436</v>
      </c>
      <c r="J217" s="14">
        <f t="shared" si="25"/>
        <v>187.18268638727793</v>
      </c>
      <c r="K217" s="4"/>
      <c r="L217" s="27">
        <v>2291</v>
      </c>
      <c r="M217" s="28">
        <v>118.34999847412109</v>
      </c>
      <c r="N217" s="34"/>
      <c r="O217" s="32">
        <v>900</v>
      </c>
      <c r="P217" s="33">
        <v>118.053</v>
      </c>
      <c r="Q217" s="4"/>
      <c r="R217" s="13">
        <f t="shared" si="26"/>
        <v>3191</v>
      </c>
      <c r="S217" s="6">
        <f t="shared" si="27"/>
        <v>118.26623206023548</v>
      </c>
      <c r="U217" s="19">
        <f t="shared" si="28"/>
        <v>16765</v>
      </c>
      <c r="V217" s="6">
        <f t="shared" si="29"/>
        <v>117.70251848265764</v>
      </c>
      <c r="X217" s="7">
        <v>13574</v>
      </c>
      <c r="Y217" s="8">
        <v>117.56999969482422</v>
      </c>
      <c r="AA217" s="7">
        <v>10016</v>
      </c>
      <c r="AB217" s="8">
        <v>117.02999877929688</v>
      </c>
      <c r="AD217" s="7">
        <v>3195</v>
      </c>
      <c r="AE217" s="8">
        <v>117.05000305175781</v>
      </c>
      <c r="AG217" s="13">
        <f t="shared" si="30"/>
        <v>13211</v>
      </c>
      <c r="AH217" s="14">
        <f t="shared" si="31"/>
        <v>117.03483669092451</v>
      </c>
    </row>
    <row r="218" spans="1:34" x14ac:dyDescent="0.25">
      <c r="A218" s="2">
        <v>43086</v>
      </c>
      <c r="B218" s="3">
        <v>206</v>
      </c>
      <c r="C218" s="7">
        <v>4438</v>
      </c>
      <c r="D218" s="8">
        <v>189.24000549316406</v>
      </c>
      <c r="E218" s="4"/>
      <c r="F218" s="21">
        <v>1851</v>
      </c>
      <c r="G218" s="22">
        <v>189.48699999999999</v>
      </c>
      <c r="H218" s="4"/>
      <c r="I218" s="13">
        <f t="shared" si="24"/>
        <v>6289</v>
      </c>
      <c r="J218" s="14">
        <f t="shared" si="25"/>
        <v>189.31270176159359</v>
      </c>
      <c r="K218" s="4"/>
      <c r="L218" s="27">
        <v>626</v>
      </c>
      <c r="M218" s="28">
        <v>120.18000030517578</v>
      </c>
      <c r="N218" s="34"/>
      <c r="O218" s="32">
        <v>767</v>
      </c>
      <c r="P218" s="33">
        <v>120.09699999999999</v>
      </c>
      <c r="Q218" s="4"/>
      <c r="R218" s="13">
        <f t="shared" si="26"/>
        <v>1393</v>
      </c>
      <c r="S218" s="6">
        <f t="shared" si="27"/>
        <v>120.13429949105529</v>
      </c>
      <c r="U218" s="19">
        <f t="shared" si="28"/>
        <v>17016</v>
      </c>
      <c r="V218" s="6">
        <f t="shared" si="29"/>
        <v>119.95590839992536</v>
      </c>
      <c r="X218" s="7">
        <v>15623</v>
      </c>
      <c r="Y218" s="8">
        <v>119.94000244140625</v>
      </c>
      <c r="AA218" s="7">
        <v>9263</v>
      </c>
      <c r="AB218" s="8">
        <v>119.68000030517578</v>
      </c>
      <c r="AD218" s="7">
        <v>2538</v>
      </c>
      <c r="AE218" s="8">
        <v>119.48000335693359</v>
      </c>
      <c r="AG218" s="13">
        <f t="shared" si="30"/>
        <v>11801</v>
      </c>
      <c r="AH218" s="14">
        <f t="shared" si="31"/>
        <v>119.63698765754943</v>
      </c>
    </row>
    <row r="219" spans="1:34" x14ac:dyDescent="0.25">
      <c r="A219" s="2">
        <v>43093</v>
      </c>
      <c r="B219" s="3">
        <v>207</v>
      </c>
      <c r="C219" s="7">
        <v>2713</v>
      </c>
      <c r="D219" s="8">
        <v>190.69000244140625</v>
      </c>
      <c r="E219" s="4"/>
      <c r="F219" s="21">
        <v>1190</v>
      </c>
      <c r="G219" s="22">
        <v>190.12799999999999</v>
      </c>
      <c r="H219" s="4"/>
      <c r="I219" s="13">
        <f t="shared" si="24"/>
        <v>3903</v>
      </c>
      <c r="J219" s="14">
        <f t="shared" si="25"/>
        <v>190.51865145363442</v>
      </c>
      <c r="K219" s="4"/>
      <c r="L219" s="27">
        <v>3273</v>
      </c>
      <c r="M219" s="28">
        <v>120</v>
      </c>
      <c r="N219" s="34"/>
      <c r="O219" s="32"/>
      <c r="P219" s="33"/>
      <c r="Q219" s="4"/>
      <c r="R219" s="13">
        <f t="shared" si="26"/>
        <v>3273</v>
      </c>
      <c r="S219" s="6">
        <f t="shared" si="27"/>
        <v>120</v>
      </c>
      <c r="U219" s="19">
        <f t="shared" si="28"/>
        <v>25280</v>
      </c>
      <c r="V219" s="6">
        <f t="shared" si="29"/>
        <v>119.79977516313143</v>
      </c>
      <c r="X219" s="7">
        <v>22007</v>
      </c>
      <c r="Y219" s="8">
        <v>119.76999664306641</v>
      </c>
      <c r="AA219" s="7">
        <v>5821</v>
      </c>
      <c r="AB219" s="8">
        <v>120.01999664306641</v>
      </c>
      <c r="AD219" s="7">
        <v>3119</v>
      </c>
      <c r="AE219" s="8">
        <v>119.98000335693359</v>
      </c>
      <c r="AG219" s="13">
        <f t="shared" si="30"/>
        <v>8940</v>
      </c>
      <c r="AH219" s="14">
        <f t="shared" si="31"/>
        <v>120.0060437281393</v>
      </c>
    </row>
    <row r="220" spans="1:34" x14ac:dyDescent="0.25">
      <c r="A220" s="2">
        <v>43100</v>
      </c>
      <c r="B220" s="3">
        <v>208</v>
      </c>
      <c r="C220" s="7">
        <v>3352</v>
      </c>
      <c r="D220" s="8">
        <v>194.05999755859375</v>
      </c>
      <c r="E220" s="4"/>
      <c r="F220" s="21">
        <v>1378</v>
      </c>
      <c r="G220" s="22">
        <v>194.43799999999999</v>
      </c>
      <c r="H220" s="4"/>
      <c r="I220" s="13">
        <f t="shared" si="24"/>
        <v>4730</v>
      </c>
      <c r="J220" s="14">
        <f t="shared" si="25"/>
        <v>194.17012173708378</v>
      </c>
      <c r="K220" s="4"/>
      <c r="L220" s="27">
        <v>1932</v>
      </c>
      <c r="M220" s="28">
        <v>123</v>
      </c>
      <c r="N220" s="34"/>
      <c r="O220" s="32">
        <v>399</v>
      </c>
      <c r="P220" s="33">
        <v>123</v>
      </c>
      <c r="Q220" s="4"/>
      <c r="R220" s="13">
        <f t="shared" si="26"/>
        <v>2331</v>
      </c>
      <c r="S220" s="6">
        <f t="shared" si="27"/>
        <v>123</v>
      </c>
      <c r="U220" s="19">
        <f t="shared" si="28"/>
        <v>7590</v>
      </c>
      <c r="V220" s="6">
        <f t="shared" si="29"/>
        <v>122.86835008704143</v>
      </c>
      <c r="X220" s="7">
        <v>5259</v>
      </c>
      <c r="Y220" s="8">
        <v>122.80999755859375</v>
      </c>
      <c r="AA220" s="7">
        <v>7253</v>
      </c>
      <c r="AB220" s="8">
        <v>122.98000335693359</v>
      </c>
      <c r="AD220" s="7">
        <v>3297</v>
      </c>
      <c r="AE220" s="8">
        <v>122.94999694824219</v>
      </c>
      <c r="AG220" s="13">
        <f t="shared" si="30"/>
        <v>10550</v>
      </c>
      <c r="AH220" s="14">
        <f t="shared" si="31"/>
        <v>122.97062599869136</v>
      </c>
    </row>
    <row r="221" spans="1:34" x14ac:dyDescent="0.25">
      <c r="A221" s="2">
        <v>43107</v>
      </c>
      <c r="B221" s="3">
        <v>209</v>
      </c>
      <c r="C221" s="7">
        <v>5511</v>
      </c>
      <c r="D221" s="8">
        <v>193.55999755859375</v>
      </c>
      <c r="E221" s="4"/>
      <c r="F221" s="21">
        <v>1054</v>
      </c>
      <c r="G221" s="22">
        <v>194.38499999999999</v>
      </c>
      <c r="H221" s="4"/>
      <c r="I221" s="13">
        <f t="shared" si="24"/>
        <v>6565</v>
      </c>
      <c r="J221" s="14">
        <f t="shared" si="25"/>
        <v>193.69245034964359</v>
      </c>
      <c r="K221" s="4"/>
      <c r="L221" s="27">
        <v>5753</v>
      </c>
      <c r="M221" s="28">
        <v>121.56999969482422</v>
      </c>
      <c r="N221" s="34"/>
      <c r="O221" s="32">
        <v>685</v>
      </c>
      <c r="P221" s="33">
        <v>121.565</v>
      </c>
      <c r="Q221" s="4"/>
      <c r="R221" s="13">
        <f t="shared" si="26"/>
        <v>6438</v>
      </c>
      <c r="S221" s="6">
        <f t="shared" si="27"/>
        <v>121.56946772978002</v>
      </c>
      <c r="U221" s="19">
        <f t="shared" si="28"/>
        <v>21961</v>
      </c>
      <c r="V221" s="6">
        <f t="shared" si="29"/>
        <v>121.3365839480724</v>
      </c>
      <c r="X221" s="7">
        <v>15523</v>
      </c>
      <c r="Y221" s="8">
        <v>121.23999786376953</v>
      </c>
      <c r="AA221" s="7">
        <v>6421</v>
      </c>
      <c r="AB221" s="8">
        <v>121.83999633789063</v>
      </c>
      <c r="AD221" s="7">
        <v>1915</v>
      </c>
      <c r="AE221" s="8">
        <v>121.52999877929688</v>
      </c>
      <c r="AG221" s="13">
        <f t="shared" si="30"/>
        <v>8336</v>
      </c>
      <c r="AH221" s="14">
        <f t="shared" si="31"/>
        <v>121.76878168761387</v>
      </c>
    </row>
    <row r="222" spans="1:34" x14ac:dyDescent="0.25">
      <c r="A222" s="2">
        <v>43114</v>
      </c>
      <c r="B222" s="3">
        <v>210</v>
      </c>
      <c r="C222" s="7">
        <v>5129</v>
      </c>
      <c r="D222" s="8">
        <v>191.5</v>
      </c>
      <c r="E222" s="4"/>
      <c r="F222" s="21">
        <v>1316</v>
      </c>
      <c r="G222" s="22">
        <v>191.79599999999999</v>
      </c>
      <c r="H222" s="4"/>
      <c r="I222" s="13">
        <f t="shared" si="24"/>
        <v>6445</v>
      </c>
      <c r="J222" s="14">
        <f t="shared" si="25"/>
        <v>191.56044003103182</v>
      </c>
      <c r="K222" s="4"/>
      <c r="L222" s="27">
        <v>7462</v>
      </c>
      <c r="M222" s="28">
        <v>120</v>
      </c>
      <c r="N222" s="34"/>
      <c r="O222" s="32">
        <v>76</v>
      </c>
      <c r="P222" s="33">
        <v>120</v>
      </c>
      <c r="Q222" s="4"/>
      <c r="R222" s="13">
        <f t="shared" si="26"/>
        <v>7538</v>
      </c>
      <c r="S222" s="6">
        <f t="shared" si="27"/>
        <v>120</v>
      </c>
      <c r="U222" s="19">
        <f t="shared" si="28"/>
        <v>22120</v>
      </c>
      <c r="V222" s="6">
        <f t="shared" si="29"/>
        <v>119.78245539328935</v>
      </c>
      <c r="X222" s="7">
        <v>14582</v>
      </c>
      <c r="Y222" s="8">
        <v>119.66999816894531</v>
      </c>
      <c r="AA222" s="7">
        <v>7531</v>
      </c>
      <c r="AB222" s="8">
        <v>119.98000335693359</v>
      </c>
      <c r="AD222" s="7">
        <v>4683</v>
      </c>
      <c r="AE222" s="8">
        <v>119.83999633789063</v>
      </c>
      <c r="AG222" s="13">
        <f t="shared" si="30"/>
        <v>12214</v>
      </c>
      <c r="AH222" s="14">
        <f t="shared" si="31"/>
        <v>119.92632291889706</v>
      </c>
    </row>
    <row r="223" spans="1:34" x14ac:dyDescent="0.25">
      <c r="A223" s="2">
        <v>43121</v>
      </c>
      <c r="B223" s="3">
        <v>211</v>
      </c>
      <c r="C223" s="7">
        <v>6945</v>
      </c>
      <c r="D223" s="8">
        <v>194.80000305175781</v>
      </c>
      <c r="E223" s="4"/>
      <c r="F223" s="21">
        <v>1596</v>
      </c>
      <c r="G223" s="22">
        <v>194.89400000000001</v>
      </c>
      <c r="H223" s="4"/>
      <c r="I223" s="13">
        <f t="shared" si="24"/>
        <v>8541</v>
      </c>
      <c r="J223" s="14">
        <f t="shared" si="25"/>
        <v>194.81756763780098</v>
      </c>
      <c r="K223" s="4"/>
      <c r="L223" s="27">
        <v>4392</v>
      </c>
      <c r="M223" s="28">
        <v>122.91000366210938</v>
      </c>
      <c r="N223" s="34"/>
      <c r="O223" s="32">
        <v>391</v>
      </c>
      <c r="P223" s="33">
        <v>123</v>
      </c>
      <c r="Q223" s="4"/>
      <c r="R223" s="13">
        <f t="shared" si="26"/>
        <v>4783</v>
      </c>
      <c r="S223" s="6">
        <f t="shared" si="27"/>
        <v>122.9173606698692</v>
      </c>
      <c r="U223" s="19">
        <f t="shared" si="28"/>
        <v>10271</v>
      </c>
      <c r="V223" s="6">
        <f t="shared" si="29"/>
        <v>122.88136770615918</v>
      </c>
      <c r="X223" s="7">
        <v>5488</v>
      </c>
      <c r="Y223" s="8">
        <v>122.84999847412109</v>
      </c>
      <c r="AA223" s="7">
        <v>6370</v>
      </c>
      <c r="AB223" s="8">
        <v>122.80000305175781</v>
      </c>
      <c r="AD223" s="7">
        <v>2081</v>
      </c>
      <c r="AE223" s="8">
        <v>122.87000274658203</v>
      </c>
      <c r="AG223" s="13">
        <f t="shared" si="30"/>
        <v>8451</v>
      </c>
      <c r="AH223" s="14">
        <f t="shared" si="31"/>
        <v>122.8172399899816</v>
      </c>
    </row>
    <row r="224" spans="1:34" x14ac:dyDescent="0.25">
      <c r="A224" s="2">
        <v>43128</v>
      </c>
      <c r="B224" s="3">
        <v>212</v>
      </c>
      <c r="C224" s="7">
        <v>8875</v>
      </c>
      <c r="D224" s="8">
        <v>199.61000061035156</v>
      </c>
      <c r="E224" s="4"/>
      <c r="F224" s="21">
        <v>2730</v>
      </c>
      <c r="G224" s="22">
        <v>199.60599999999999</v>
      </c>
      <c r="H224" s="4"/>
      <c r="I224" s="13">
        <f t="shared" si="24"/>
        <v>11605</v>
      </c>
      <c r="J224" s="14">
        <f t="shared" si="25"/>
        <v>199.60905949305214</v>
      </c>
      <c r="K224" s="4"/>
      <c r="L224" s="27">
        <v>2950</v>
      </c>
      <c r="M224" s="28">
        <v>127</v>
      </c>
      <c r="N224" s="34"/>
      <c r="O224" s="32"/>
      <c r="P224" s="33"/>
      <c r="Q224" s="4"/>
      <c r="R224" s="13">
        <f t="shared" si="26"/>
        <v>2950</v>
      </c>
      <c r="S224" s="6">
        <f t="shared" si="27"/>
        <v>127</v>
      </c>
      <c r="U224" s="19">
        <f t="shared" si="28"/>
        <v>27709</v>
      </c>
      <c r="V224" s="6">
        <f t="shared" si="29"/>
        <v>126.59791134860413</v>
      </c>
      <c r="X224" s="7">
        <v>24759</v>
      </c>
      <c r="Y224" s="8">
        <v>126.55000305175781</v>
      </c>
      <c r="AA224" s="7">
        <v>8154</v>
      </c>
      <c r="AB224" s="8">
        <v>126.41999816894531</v>
      </c>
      <c r="AD224" s="7">
        <v>2684</v>
      </c>
      <c r="AE224" s="8">
        <v>127</v>
      </c>
      <c r="AG224" s="13">
        <f t="shared" si="30"/>
        <v>10838</v>
      </c>
      <c r="AH224" s="14">
        <f t="shared" si="31"/>
        <v>126.56363397947777</v>
      </c>
    </row>
    <row r="225" spans="1:34" x14ac:dyDescent="0.25">
      <c r="A225" s="2">
        <v>43135</v>
      </c>
      <c r="B225" s="3">
        <v>213</v>
      </c>
      <c r="C225" s="7">
        <v>5877</v>
      </c>
      <c r="D225" s="8">
        <v>199.91000366210938</v>
      </c>
      <c r="E225" s="4"/>
      <c r="F225" s="21">
        <v>1698</v>
      </c>
      <c r="G225" s="22">
        <v>199.87200000000001</v>
      </c>
      <c r="H225" s="4"/>
      <c r="I225" s="13">
        <f t="shared" si="24"/>
        <v>7575</v>
      </c>
      <c r="J225" s="14">
        <f t="shared" si="25"/>
        <v>199.90148482141475</v>
      </c>
      <c r="K225" s="4"/>
      <c r="L225" s="27">
        <v>6278</v>
      </c>
      <c r="M225" s="28">
        <v>126</v>
      </c>
      <c r="N225" s="34"/>
      <c r="O225" s="32">
        <v>656</v>
      </c>
      <c r="P225" s="33">
        <v>124</v>
      </c>
      <c r="Q225" s="4"/>
      <c r="R225" s="13">
        <f t="shared" si="26"/>
        <v>6934</v>
      </c>
      <c r="S225" s="6">
        <f t="shared" si="27"/>
        <v>125.81078742428613</v>
      </c>
      <c r="U225" s="19">
        <f t="shared" si="28"/>
        <v>13334</v>
      </c>
      <c r="V225" s="6">
        <f t="shared" si="29"/>
        <v>125.80561118428453</v>
      </c>
      <c r="X225" s="7">
        <v>6400</v>
      </c>
      <c r="Y225" s="8">
        <v>125.80000305175781</v>
      </c>
      <c r="AA225" s="7">
        <v>6286</v>
      </c>
      <c r="AB225" s="8">
        <v>125.95999908447266</v>
      </c>
      <c r="AD225" s="7">
        <v>4212</v>
      </c>
      <c r="AE225" s="8">
        <v>125.94000244140625</v>
      </c>
      <c r="AG225" s="13">
        <f t="shared" si="30"/>
        <v>10498</v>
      </c>
      <c r="AH225" s="14">
        <f t="shared" si="31"/>
        <v>125.95197604574187</v>
      </c>
    </row>
    <row r="226" spans="1:34" x14ac:dyDescent="0.25">
      <c r="A226" s="2">
        <v>43142</v>
      </c>
      <c r="B226" s="3">
        <v>214</v>
      </c>
      <c r="C226" s="7">
        <v>3238</v>
      </c>
      <c r="D226" s="8">
        <v>200.69000244140625</v>
      </c>
      <c r="E226" s="4"/>
      <c r="F226" s="21">
        <v>434</v>
      </c>
      <c r="G226" s="22">
        <v>199.17099999999999</v>
      </c>
      <c r="H226" s="4"/>
      <c r="I226" s="13">
        <f t="shared" si="24"/>
        <v>3672</v>
      </c>
      <c r="J226" s="14">
        <f t="shared" si="25"/>
        <v>200.51046892845139</v>
      </c>
      <c r="K226" s="4"/>
      <c r="L226" s="27">
        <v>4862</v>
      </c>
      <c r="M226" s="28">
        <v>126.26999664306641</v>
      </c>
      <c r="N226" s="34"/>
      <c r="O226" s="32">
        <v>1009</v>
      </c>
      <c r="P226" s="33">
        <v>125</v>
      </c>
      <c r="Q226" s="4"/>
      <c r="R226" s="13">
        <f t="shared" si="26"/>
        <v>5871</v>
      </c>
      <c r="S226" s="6">
        <f t="shared" si="27"/>
        <v>126.05173286979883</v>
      </c>
      <c r="U226" s="19">
        <f t="shared" si="28"/>
        <v>11348</v>
      </c>
      <c r="V226" s="6">
        <f t="shared" si="29"/>
        <v>126.06537660444795</v>
      </c>
      <c r="X226" s="7">
        <v>5477</v>
      </c>
      <c r="Y226" s="8">
        <v>126.08000183105469</v>
      </c>
      <c r="AA226" s="7">
        <v>5182</v>
      </c>
      <c r="AB226" s="8">
        <v>125.91999816894531</v>
      </c>
      <c r="AD226" s="7">
        <v>1581</v>
      </c>
      <c r="AE226" s="8">
        <v>126</v>
      </c>
      <c r="AG226" s="13">
        <f t="shared" si="30"/>
        <v>6763</v>
      </c>
      <c r="AH226" s="14">
        <f t="shared" si="31"/>
        <v>125.93870035656877</v>
      </c>
    </row>
    <row r="227" spans="1:34" x14ac:dyDescent="0.25">
      <c r="A227" s="2">
        <v>43149</v>
      </c>
      <c r="B227" s="3">
        <v>215</v>
      </c>
      <c r="C227" s="7">
        <v>6918</v>
      </c>
      <c r="D227" s="8">
        <v>205.1199951171875</v>
      </c>
      <c r="E227" s="4"/>
      <c r="F227" s="21">
        <v>3127</v>
      </c>
      <c r="G227" s="22">
        <v>204.88800000000001</v>
      </c>
      <c r="H227" s="4"/>
      <c r="I227" s="13">
        <f t="shared" si="24"/>
        <v>10045</v>
      </c>
      <c r="J227" s="14">
        <f t="shared" si="25"/>
        <v>205.04777523351947</v>
      </c>
      <c r="K227" s="4"/>
      <c r="L227" s="27">
        <v>4568</v>
      </c>
      <c r="M227" s="28">
        <v>130</v>
      </c>
      <c r="N227" s="34"/>
      <c r="O227" s="32">
        <v>2938</v>
      </c>
      <c r="P227" s="33">
        <v>129.166</v>
      </c>
      <c r="Q227" s="4"/>
      <c r="R227" s="13">
        <f t="shared" si="26"/>
        <v>7506</v>
      </c>
      <c r="S227" s="6">
        <f t="shared" si="27"/>
        <v>129.67355555555557</v>
      </c>
      <c r="U227" s="19">
        <f t="shared" si="28"/>
        <v>18537</v>
      </c>
      <c r="V227" s="6">
        <f t="shared" si="29"/>
        <v>129.7190461239683</v>
      </c>
      <c r="X227" s="7">
        <v>11031</v>
      </c>
      <c r="Y227" s="8">
        <v>129.75</v>
      </c>
      <c r="AA227" s="7">
        <v>9110</v>
      </c>
      <c r="AB227" s="8">
        <v>129.94999694824219</v>
      </c>
      <c r="AD227" s="7">
        <v>4995</v>
      </c>
      <c r="AE227" s="8">
        <v>129.85000610351563</v>
      </c>
      <c r="AG227" s="13">
        <f t="shared" si="30"/>
        <v>14105</v>
      </c>
      <c r="AH227" s="14">
        <f t="shared" si="31"/>
        <v>129.91458721627416</v>
      </c>
    </row>
    <row r="228" spans="1:34" x14ac:dyDescent="0.25">
      <c r="A228" s="2">
        <v>43156</v>
      </c>
      <c r="B228" s="3">
        <v>216</v>
      </c>
      <c r="C228" s="7">
        <v>3454</v>
      </c>
      <c r="D228" s="8">
        <v>205.1300048828125</v>
      </c>
      <c r="E228" s="4"/>
      <c r="F228" s="21">
        <v>531</v>
      </c>
      <c r="G228" s="22">
        <v>203.77600000000001</v>
      </c>
      <c r="H228" s="4"/>
      <c r="I228" s="13">
        <f t="shared" si="24"/>
        <v>3985</v>
      </c>
      <c r="J228" s="14">
        <f t="shared" si="25"/>
        <v>204.94958415689695</v>
      </c>
      <c r="K228" s="4"/>
      <c r="L228" s="27">
        <v>685</v>
      </c>
      <c r="M228" s="28">
        <v>128.1300048828125</v>
      </c>
      <c r="N228" s="34"/>
      <c r="O228" s="32">
        <v>252</v>
      </c>
      <c r="P228" s="33">
        <v>128.5</v>
      </c>
      <c r="Q228" s="4"/>
      <c r="R228" s="13">
        <f t="shared" si="26"/>
        <v>937</v>
      </c>
      <c r="S228" s="6">
        <f t="shared" si="27"/>
        <v>128.22951264111694</v>
      </c>
      <c r="U228" s="19">
        <f t="shared" si="28"/>
        <v>17123</v>
      </c>
      <c r="V228" s="6">
        <f t="shared" si="29"/>
        <v>127.66280376619459</v>
      </c>
      <c r="X228" s="7">
        <v>16186</v>
      </c>
      <c r="Y228" s="8">
        <v>127.62999725341797</v>
      </c>
      <c r="AA228" s="7">
        <v>8352</v>
      </c>
      <c r="AB228" s="8">
        <v>127.93000030517578</v>
      </c>
      <c r="AD228" s="7">
        <v>3553</v>
      </c>
      <c r="AE228" s="8">
        <v>128</v>
      </c>
      <c r="AG228" s="13">
        <f t="shared" si="30"/>
        <v>11905</v>
      </c>
      <c r="AH228" s="14">
        <f t="shared" si="31"/>
        <v>127.95089143627284</v>
      </c>
    </row>
    <row r="229" spans="1:34" x14ac:dyDescent="0.25">
      <c r="A229" s="2">
        <v>43163</v>
      </c>
      <c r="B229" s="3">
        <v>217</v>
      </c>
      <c r="C229" s="7">
        <v>5996</v>
      </c>
      <c r="D229" s="8">
        <v>204.25999450683594</v>
      </c>
      <c r="E229" s="4"/>
      <c r="F229" s="21">
        <v>595</v>
      </c>
      <c r="G229" s="22">
        <v>204.53399999999999</v>
      </c>
      <c r="H229" s="4"/>
      <c r="I229" s="13">
        <f t="shared" si="24"/>
        <v>6591</v>
      </c>
      <c r="J229" s="14">
        <f t="shared" si="25"/>
        <v>204.28473024776031</v>
      </c>
      <c r="K229" s="4"/>
      <c r="L229" s="27">
        <v>3026</v>
      </c>
      <c r="M229" s="28">
        <v>126.43000030517578</v>
      </c>
      <c r="N229" s="34"/>
      <c r="O229" s="32">
        <v>648</v>
      </c>
      <c r="P229" s="33">
        <v>127</v>
      </c>
      <c r="Q229" s="4"/>
      <c r="R229" s="13">
        <f t="shared" si="26"/>
        <v>3674</v>
      </c>
      <c r="S229" s="6">
        <f t="shared" si="27"/>
        <v>126.5305337298481</v>
      </c>
      <c r="U229" s="19">
        <f t="shared" si="28"/>
        <v>14209</v>
      </c>
      <c r="V229" s="6">
        <f t="shared" si="29"/>
        <v>126.7154949724368</v>
      </c>
      <c r="X229" s="7">
        <v>10535</v>
      </c>
      <c r="Y229" s="8">
        <v>126.77999877929688</v>
      </c>
      <c r="AA229" s="7">
        <v>8320</v>
      </c>
      <c r="AB229" s="8">
        <v>126.12999725341797</v>
      </c>
      <c r="AD229" s="7">
        <v>3786</v>
      </c>
      <c r="AE229" s="8">
        <v>126</v>
      </c>
      <c r="AG229" s="13">
        <f t="shared" si="30"/>
        <v>12106</v>
      </c>
      <c r="AH229" s="14">
        <f t="shared" si="31"/>
        <v>126.08934223925635</v>
      </c>
    </row>
    <row r="230" spans="1:34" x14ac:dyDescent="0.25">
      <c r="A230" s="2">
        <v>43170</v>
      </c>
      <c r="B230" s="3">
        <v>218</v>
      </c>
      <c r="C230" s="7">
        <v>5898</v>
      </c>
      <c r="D230" s="8">
        <v>203.80000305175781</v>
      </c>
      <c r="E230" s="4"/>
      <c r="F230" s="21">
        <v>797</v>
      </c>
      <c r="G230" s="22">
        <v>203.49700000000001</v>
      </c>
      <c r="H230" s="4"/>
      <c r="I230" s="13">
        <f t="shared" si="24"/>
        <v>6695</v>
      </c>
      <c r="J230" s="14">
        <f t="shared" si="25"/>
        <v>203.76393233745594</v>
      </c>
      <c r="K230" s="4"/>
      <c r="L230" s="27">
        <v>2400</v>
      </c>
      <c r="M230" s="28">
        <v>126.98000335693359</v>
      </c>
      <c r="N230" s="34"/>
      <c r="O230" s="32">
        <v>520</v>
      </c>
      <c r="P230" s="33">
        <v>127.33499999999999</v>
      </c>
      <c r="Q230" s="4"/>
      <c r="R230" s="13">
        <f t="shared" si="26"/>
        <v>2920</v>
      </c>
      <c r="S230" s="6">
        <f t="shared" si="27"/>
        <v>127.0432219372057</v>
      </c>
      <c r="U230" s="19">
        <f t="shared" si="28"/>
        <v>22230</v>
      </c>
      <c r="V230" s="6">
        <f t="shared" si="29"/>
        <v>126.97093074124192</v>
      </c>
      <c r="X230" s="7">
        <v>19310</v>
      </c>
      <c r="Y230" s="8">
        <v>126.95999908447266</v>
      </c>
      <c r="AA230" s="7">
        <v>10289</v>
      </c>
      <c r="AB230" s="8">
        <v>126.27999877929688</v>
      </c>
      <c r="AD230" s="7">
        <v>4320</v>
      </c>
      <c r="AE230" s="8">
        <v>126</v>
      </c>
      <c r="AG230" s="13">
        <f t="shared" si="30"/>
        <v>14609</v>
      </c>
      <c r="AH230" s="14">
        <f t="shared" si="31"/>
        <v>126.19720086523277</v>
      </c>
    </row>
    <row r="231" spans="1:34" x14ac:dyDescent="0.25">
      <c r="A231" s="2">
        <v>43177</v>
      </c>
      <c r="B231" s="3">
        <v>219</v>
      </c>
      <c r="C231" s="7">
        <v>9130</v>
      </c>
      <c r="D231" s="8">
        <v>205.75</v>
      </c>
      <c r="E231" s="4"/>
      <c r="F231" s="21">
        <v>877</v>
      </c>
      <c r="G231" s="22">
        <v>204.97800000000001</v>
      </c>
      <c r="H231" s="4"/>
      <c r="I231" s="13">
        <f t="shared" si="24"/>
        <v>10007</v>
      </c>
      <c r="J231" s="14">
        <f t="shared" si="25"/>
        <v>205.68234295992806</v>
      </c>
      <c r="K231" s="4"/>
      <c r="L231" s="27">
        <v>1423</v>
      </c>
      <c r="M231" s="28">
        <v>128.3699951171875</v>
      </c>
      <c r="N231" s="34"/>
      <c r="O231" s="32"/>
      <c r="P231" s="33"/>
      <c r="Q231" s="4"/>
      <c r="R231" s="13">
        <f t="shared" si="26"/>
        <v>1423</v>
      </c>
      <c r="S231" s="6">
        <f t="shared" si="27"/>
        <v>128.3699951171875</v>
      </c>
      <c r="U231" s="19">
        <f t="shared" si="28"/>
        <v>16176</v>
      </c>
      <c r="V231" s="6">
        <f t="shared" si="29"/>
        <v>128.18759186685261</v>
      </c>
      <c r="X231" s="7">
        <v>14753</v>
      </c>
      <c r="Y231" s="8">
        <v>128.16999816894531</v>
      </c>
      <c r="AA231" s="7">
        <v>9373</v>
      </c>
      <c r="AB231" s="8">
        <v>126.87000274658203</v>
      </c>
      <c r="AD231" s="7">
        <v>3265</v>
      </c>
      <c r="AE231" s="8">
        <v>127</v>
      </c>
      <c r="AG231" s="13">
        <f t="shared" si="30"/>
        <v>12638</v>
      </c>
      <c r="AH231" s="14">
        <f t="shared" si="31"/>
        <v>126.90358725618874</v>
      </c>
    </row>
    <row r="232" spans="1:34" x14ac:dyDescent="0.25">
      <c r="A232" s="2">
        <v>43184</v>
      </c>
      <c r="B232" s="3">
        <v>220</v>
      </c>
      <c r="C232" s="7">
        <v>8532</v>
      </c>
      <c r="D232" s="8">
        <v>202.08000183105469</v>
      </c>
      <c r="E232" s="4"/>
      <c r="F232" s="21">
        <v>1442</v>
      </c>
      <c r="G232" s="22">
        <v>202.18700000000001</v>
      </c>
      <c r="H232" s="4"/>
      <c r="I232" s="13">
        <f t="shared" si="24"/>
        <v>9974</v>
      </c>
      <c r="J232" s="14">
        <f t="shared" si="25"/>
        <v>202.09547118734295</v>
      </c>
      <c r="K232" s="4"/>
      <c r="L232" s="27">
        <v>1728</v>
      </c>
      <c r="M232" s="28">
        <v>126.05000305175781</v>
      </c>
      <c r="N232" s="34"/>
      <c r="O232" s="32">
        <v>246</v>
      </c>
      <c r="P232" s="33">
        <v>126</v>
      </c>
      <c r="Q232" s="4"/>
      <c r="R232" s="13">
        <f t="shared" si="26"/>
        <v>1974</v>
      </c>
      <c r="S232" s="6">
        <f t="shared" si="27"/>
        <v>126.04377166840806</v>
      </c>
      <c r="U232" s="19">
        <f t="shared" si="28"/>
        <v>25609</v>
      </c>
      <c r="V232" s="6">
        <f t="shared" si="29"/>
        <v>125.70804062971092</v>
      </c>
      <c r="X232" s="7">
        <v>23635</v>
      </c>
      <c r="Y232" s="8">
        <v>125.68000030517578</v>
      </c>
      <c r="AA232" s="7">
        <v>10201</v>
      </c>
      <c r="AB232" s="8">
        <v>125.56999969482422</v>
      </c>
      <c r="AD232" s="7">
        <v>3205</v>
      </c>
      <c r="AE232" s="8">
        <v>125.94000244140625</v>
      </c>
      <c r="AG232" s="13">
        <f t="shared" si="30"/>
        <v>13406</v>
      </c>
      <c r="AH232" s="14">
        <f t="shared" si="31"/>
        <v>125.65845701265171</v>
      </c>
    </row>
    <row r="233" spans="1:34" x14ac:dyDescent="0.25">
      <c r="A233" s="2">
        <v>43191</v>
      </c>
      <c r="B233" s="3">
        <v>221</v>
      </c>
      <c r="C233" s="7">
        <v>4651</v>
      </c>
      <c r="D233" s="8">
        <v>193.53999328613281</v>
      </c>
      <c r="E233" s="4"/>
      <c r="F233" s="21">
        <v>2398</v>
      </c>
      <c r="G233" s="22">
        <v>191.261</v>
      </c>
      <c r="H233" s="4"/>
      <c r="I233" s="13">
        <f t="shared" si="24"/>
        <v>7049</v>
      </c>
      <c r="J233" s="14">
        <f t="shared" si="25"/>
        <v>192.76470233704126</v>
      </c>
      <c r="K233" s="4"/>
      <c r="L233" s="27">
        <v>1909</v>
      </c>
      <c r="M233" s="28">
        <v>120.91999816894531</v>
      </c>
      <c r="N233" s="34"/>
      <c r="O233" s="32">
        <v>136</v>
      </c>
      <c r="P233" s="33">
        <v>122</v>
      </c>
      <c r="Q233" s="4"/>
      <c r="R233" s="13">
        <f t="shared" si="26"/>
        <v>2045</v>
      </c>
      <c r="S233" s="6">
        <f t="shared" si="27"/>
        <v>120.99182225159736</v>
      </c>
      <c r="U233" s="19">
        <f t="shared" si="28"/>
        <v>18558</v>
      </c>
      <c r="V233" s="6">
        <f t="shared" si="29"/>
        <v>120.93681277852593</v>
      </c>
      <c r="X233" s="7">
        <v>16513</v>
      </c>
      <c r="Y233" s="8">
        <v>120.93000030517578</v>
      </c>
      <c r="AA233" s="7">
        <v>10788</v>
      </c>
      <c r="AB233" s="8">
        <v>120.93000030517578</v>
      </c>
      <c r="AD233" s="7">
        <v>1892</v>
      </c>
      <c r="AE233" s="8">
        <v>120.51999664306641</v>
      </c>
      <c r="AG233" s="13">
        <f t="shared" si="30"/>
        <v>12680</v>
      </c>
      <c r="AH233" s="14">
        <f t="shared" si="31"/>
        <v>120.86882310259605</v>
      </c>
    </row>
    <row r="234" spans="1:34" x14ac:dyDescent="0.25">
      <c r="A234" s="2">
        <v>43198</v>
      </c>
      <c r="B234" s="3">
        <v>222</v>
      </c>
      <c r="C234" s="7">
        <v>5401</v>
      </c>
      <c r="D234" s="8">
        <v>188.58000183105469</v>
      </c>
      <c r="E234" s="4"/>
      <c r="F234" s="21">
        <v>863</v>
      </c>
      <c r="G234" s="22">
        <v>186.46100000000001</v>
      </c>
      <c r="H234" s="4"/>
      <c r="I234" s="13">
        <f t="shared" si="24"/>
        <v>6264</v>
      </c>
      <c r="J234" s="14">
        <f t="shared" si="25"/>
        <v>188.28806399896655</v>
      </c>
      <c r="K234" s="4"/>
      <c r="L234" s="27">
        <v>53</v>
      </c>
      <c r="M234" s="28">
        <v>119.5</v>
      </c>
      <c r="N234" s="34"/>
      <c r="O234" s="32"/>
      <c r="P234" s="33"/>
      <c r="Q234" s="4"/>
      <c r="R234" s="13">
        <f t="shared" si="26"/>
        <v>53</v>
      </c>
      <c r="S234" s="6">
        <f t="shared" si="27"/>
        <v>119.5</v>
      </c>
      <c r="U234" s="19">
        <f t="shared" si="28"/>
        <v>13366</v>
      </c>
      <c r="V234" s="6">
        <f t="shared" si="29"/>
        <v>115.90431407110502</v>
      </c>
      <c r="X234" s="7">
        <v>13313</v>
      </c>
      <c r="Y234" s="8">
        <v>115.88999938964844</v>
      </c>
      <c r="AA234" s="7">
        <v>8035</v>
      </c>
      <c r="AB234" s="8">
        <v>117.34999847412109</v>
      </c>
      <c r="AD234" s="7">
        <v>1221</v>
      </c>
      <c r="AE234" s="8">
        <v>117.26000213623047</v>
      </c>
      <c r="AG234" s="13">
        <f t="shared" si="30"/>
        <v>9256</v>
      </c>
      <c r="AH234" s="14">
        <f t="shared" si="31"/>
        <v>117.33812665815691</v>
      </c>
    </row>
    <row r="235" spans="1:34" x14ac:dyDescent="0.25">
      <c r="A235" s="2">
        <v>43205</v>
      </c>
      <c r="B235" s="3">
        <v>223</v>
      </c>
      <c r="C235" s="7">
        <v>3649</v>
      </c>
      <c r="D235" s="8">
        <v>190.07000732421875</v>
      </c>
      <c r="E235" s="4"/>
      <c r="F235" s="21">
        <v>2527</v>
      </c>
      <c r="G235" s="22">
        <v>190.31</v>
      </c>
      <c r="H235" s="4"/>
      <c r="I235" s="13">
        <f t="shared" si="24"/>
        <v>6176</v>
      </c>
      <c r="J235" s="14">
        <f t="shared" si="25"/>
        <v>190.16820380927371</v>
      </c>
      <c r="K235" s="4"/>
      <c r="L235" s="27">
        <v>35</v>
      </c>
      <c r="M235" s="28">
        <v>122</v>
      </c>
      <c r="N235" s="34"/>
      <c r="O235" s="32">
        <v>237</v>
      </c>
      <c r="P235" s="33">
        <v>119.5</v>
      </c>
      <c r="Q235" s="4"/>
      <c r="R235" s="13">
        <f t="shared" si="26"/>
        <v>272</v>
      </c>
      <c r="S235" s="6">
        <f t="shared" si="27"/>
        <v>119.82169117647059</v>
      </c>
      <c r="U235" s="19">
        <f t="shared" si="28"/>
        <v>8022</v>
      </c>
      <c r="V235" s="6">
        <f t="shared" si="29"/>
        <v>121.37546775930096</v>
      </c>
      <c r="X235" s="7">
        <v>7750</v>
      </c>
      <c r="Y235" s="8">
        <v>121.43000030517578</v>
      </c>
      <c r="AA235" s="7">
        <v>10814</v>
      </c>
      <c r="AB235" s="8">
        <v>118.33000183105469</v>
      </c>
      <c r="AD235" s="7">
        <v>2928</v>
      </c>
      <c r="AE235" s="8">
        <v>116.54000091552734</v>
      </c>
      <c r="AG235" s="13">
        <f t="shared" si="30"/>
        <v>13742</v>
      </c>
      <c r="AH235" s="14">
        <f t="shared" si="31"/>
        <v>117.94860737022918</v>
      </c>
    </row>
    <row r="236" spans="1:34" x14ac:dyDescent="0.25">
      <c r="A236" s="2">
        <v>43212</v>
      </c>
      <c r="B236" s="3">
        <v>224</v>
      </c>
      <c r="C236" s="7">
        <v>8977</v>
      </c>
      <c r="D236" s="8">
        <v>194.21000671386719</v>
      </c>
      <c r="E236" s="4"/>
      <c r="F236" s="21">
        <v>1462</v>
      </c>
      <c r="G236" s="22">
        <v>194.45</v>
      </c>
      <c r="H236" s="4"/>
      <c r="I236" s="13">
        <f t="shared" si="24"/>
        <v>10439</v>
      </c>
      <c r="J236" s="14">
        <f t="shared" si="25"/>
        <v>194.24361818856076</v>
      </c>
      <c r="K236" s="4"/>
      <c r="L236" s="27">
        <v>1291</v>
      </c>
      <c r="M236" s="28">
        <v>121.79000091552734</v>
      </c>
      <c r="N236" s="34"/>
      <c r="O236" s="32"/>
      <c r="P236" s="33"/>
      <c r="Q236" s="4"/>
      <c r="R236" s="13">
        <f t="shared" si="26"/>
        <v>1291</v>
      </c>
      <c r="S236" s="6">
        <f t="shared" si="27"/>
        <v>121.79000091552734</v>
      </c>
      <c r="U236" s="19">
        <f t="shared" si="28"/>
        <v>15792</v>
      </c>
      <c r="V236" s="6">
        <f t="shared" si="29"/>
        <v>121.59716930940158</v>
      </c>
      <c r="X236" s="7">
        <v>14501</v>
      </c>
      <c r="Y236" s="8">
        <v>121.58000183105469</v>
      </c>
      <c r="AA236" s="7">
        <v>10092</v>
      </c>
      <c r="AB236" s="8">
        <v>121.81999969482422</v>
      </c>
      <c r="AD236" s="7">
        <v>6559</v>
      </c>
      <c r="AE236" s="8">
        <v>120.63999938964844</v>
      </c>
      <c r="AG236" s="13">
        <f t="shared" si="30"/>
        <v>16651</v>
      </c>
      <c r="AH236" s="14">
        <f t="shared" si="31"/>
        <v>121.35518544933458</v>
      </c>
    </row>
    <row r="237" spans="1:34" x14ac:dyDescent="0.25">
      <c r="A237" s="2">
        <v>43219</v>
      </c>
      <c r="B237" s="3">
        <v>225</v>
      </c>
      <c r="C237" s="7">
        <v>8390</v>
      </c>
      <c r="D237" s="8">
        <v>196.44999694824219</v>
      </c>
      <c r="E237" s="4"/>
      <c r="F237" s="21">
        <v>3280</v>
      </c>
      <c r="G237" s="22">
        <v>195.482</v>
      </c>
      <c r="H237" s="4"/>
      <c r="I237" s="13">
        <f t="shared" si="24"/>
        <v>11670</v>
      </c>
      <c r="J237" s="14">
        <f t="shared" si="25"/>
        <v>196.17792925413471</v>
      </c>
      <c r="K237" s="4"/>
      <c r="L237" s="27">
        <v>1746</v>
      </c>
      <c r="M237" s="28">
        <v>121.06999969482422</v>
      </c>
      <c r="N237" s="34"/>
      <c r="O237" s="32">
        <v>638</v>
      </c>
      <c r="P237" s="33">
        <v>126</v>
      </c>
      <c r="Q237" s="4"/>
      <c r="R237" s="13">
        <f t="shared" si="26"/>
        <v>2384</v>
      </c>
      <c r="S237" s="6">
        <f t="shared" si="27"/>
        <v>122.38935380334021</v>
      </c>
      <c r="U237" s="19">
        <f t="shared" si="28"/>
        <v>22477</v>
      </c>
      <c r="V237" s="6">
        <f t="shared" si="29"/>
        <v>123.74871749120999</v>
      </c>
      <c r="X237" s="7">
        <v>20093</v>
      </c>
      <c r="Y237" s="8">
        <v>123.91000366210938</v>
      </c>
      <c r="AA237" s="7">
        <v>14221</v>
      </c>
      <c r="AB237" s="8">
        <v>123.15000152587891</v>
      </c>
      <c r="AD237" s="7">
        <v>4216</v>
      </c>
      <c r="AE237" s="8">
        <v>123.37999725341797</v>
      </c>
      <c r="AG237" s="13">
        <f t="shared" si="30"/>
        <v>18437</v>
      </c>
      <c r="AH237" s="14">
        <f t="shared" si="31"/>
        <v>123.20259478873646</v>
      </c>
    </row>
    <row r="238" spans="1:34" x14ac:dyDescent="0.25">
      <c r="A238" s="2">
        <v>43226</v>
      </c>
      <c r="B238" s="3">
        <v>226</v>
      </c>
      <c r="C238" s="7">
        <v>7641</v>
      </c>
      <c r="D238" s="8">
        <v>194.86000061035156</v>
      </c>
      <c r="E238" s="4"/>
      <c r="F238" s="21">
        <v>5714</v>
      </c>
      <c r="G238" s="22">
        <v>192.39599999999999</v>
      </c>
      <c r="H238" s="4"/>
      <c r="I238" s="13">
        <f t="shared" si="24"/>
        <v>13355</v>
      </c>
      <c r="J238" s="14">
        <f t="shared" si="25"/>
        <v>193.80576627957291</v>
      </c>
      <c r="K238" s="4"/>
      <c r="L238" s="27">
        <v>3357</v>
      </c>
      <c r="M238" s="28">
        <v>121.23999786376953</v>
      </c>
      <c r="N238" s="34"/>
      <c r="O238" s="32">
        <v>164</v>
      </c>
      <c r="P238" s="33">
        <v>125</v>
      </c>
      <c r="Q238" s="4"/>
      <c r="R238" s="13">
        <f t="shared" si="26"/>
        <v>3521</v>
      </c>
      <c r="S238" s="6">
        <f t="shared" si="27"/>
        <v>121.41513002802452</v>
      </c>
      <c r="U238" s="19">
        <f t="shared" si="28"/>
        <v>22723</v>
      </c>
      <c r="V238" s="6">
        <f t="shared" si="29"/>
        <v>124.17409843280639</v>
      </c>
      <c r="X238" s="7">
        <v>19202</v>
      </c>
      <c r="Y238" s="8">
        <v>124.68000030517578</v>
      </c>
      <c r="AA238" s="7">
        <v>14275</v>
      </c>
      <c r="AB238" s="8">
        <v>125.68000030517578</v>
      </c>
      <c r="AD238" s="7">
        <v>6338</v>
      </c>
      <c r="AE238" s="8">
        <v>125.36000061035156</v>
      </c>
      <c r="AG238" s="13">
        <f t="shared" si="30"/>
        <v>20613</v>
      </c>
      <c r="AH238" s="14">
        <f t="shared" si="31"/>
        <v>125.5816081222914</v>
      </c>
    </row>
    <row r="239" spans="1:34" x14ac:dyDescent="0.25">
      <c r="A239" s="2">
        <v>43233</v>
      </c>
      <c r="B239" s="3">
        <v>227</v>
      </c>
      <c r="C239" s="7">
        <v>7662</v>
      </c>
      <c r="D239" s="8">
        <v>191.6199951171875</v>
      </c>
      <c r="E239" s="4"/>
      <c r="F239" s="21">
        <v>4268</v>
      </c>
      <c r="G239" s="22">
        <v>190.57400000000001</v>
      </c>
      <c r="H239" s="4"/>
      <c r="I239" s="13">
        <f t="shared" si="24"/>
        <v>11930</v>
      </c>
      <c r="J239" s="14">
        <f t="shared" si="25"/>
        <v>191.24578663771086</v>
      </c>
      <c r="K239" s="4"/>
      <c r="L239" s="27">
        <v>1670</v>
      </c>
      <c r="M239" s="28">
        <v>120.65000152587891</v>
      </c>
      <c r="N239" s="34"/>
      <c r="O239" s="32"/>
      <c r="P239" s="33"/>
      <c r="Q239" s="4"/>
      <c r="R239" s="13">
        <f t="shared" si="26"/>
        <v>1670</v>
      </c>
      <c r="S239" s="6">
        <f t="shared" si="27"/>
        <v>120.65000152587891</v>
      </c>
      <c r="U239" s="19">
        <f t="shared" si="28"/>
        <v>16685</v>
      </c>
      <c r="V239" s="6">
        <f t="shared" si="29"/>
        <v>121.60390403365746</v>
      </c>
      <c r="X239" s="7">
        <v>15015</v>
      </c>
      <c r="Y239" s="8">
        <v>121.70999908447266</v>
      </c>
      <c r="AA239" s="7">
        <v>6140</v>
      </c>
      <c r="AB239" s="8">
        <v>121.37000274658203</v>
      </c>
      <c r="AD239" s="7">
        <v>4496</v>
      </c>
      <c r="AE239" s="8">
        <v>121.54000091552734</v>
      </c>
      <c r="AG239" s="13">
        <f t="shared" si="30"/>
        <v>10636</v>
      </c>
      <c r="AH239" s="14">
        <f t="shared" si="31"/>
        <v>121.44186357467325</v>
      </c>
    </row>
    <row r="240" spans="1:34" x14ac:dyDescent="0.25">
      <c r="A240" s="2">
        <v>43240</v>
      </c>
      <c r="B240" s="3">
        <v>228</v>
      </c>
      <c r="C240" s="7">
        <v>4326</v>
      </c>
      <c r="D240" s="8">
        <v>185.3800048828125</v>
      </c>
      <c r="E240" s="4"/>
      <c r="F240" s="21">
        <v>456</v>
      </c>
      <c r="G240" s="22">
        <v>181.01300000000001</v>
      </c>
      <c r="H240" s="4"/>
      <c r="I240" s="13">
        <f t="shared" si="24"/>
        <v>4782</v>
      </c>
      <c r="J240" s="14">
        <f t="shared" si="25"/>
        <v>184.96357781745019</v>
      </c>
      <c r="K240" s="4"/>
      <c r="L240" s="27">
        <v>4464</v>
      </c>
      <c r="M240" s="28">
        <v>112.41999816894531</v>
      </c>
      <c r="N240" s="34"/>
      <c r="O240" s="32">
        <v>1541</v>
      </c>
      <c r="P240" s="33">
        <v>112</v>
      </c>
      <c r="Q240" s="4"/>
      <c r="R240" s="13">
        <f t="shared" si="26"/>
        <v>6005</v>
      </c>
      <c r="S240" s="6">
        <f t="shared" si="27"/>
        <v>112.31221845564893</v>
      </c>
      <c r="U240" s="19">
        <f t="shared" si="28"/>
        <v>24281</v>
      </c>
      <c r="V240" s="6">
        <f t="shared" si="29"/>
        <v>113.40194682541575</v>
      </c>
      <c r="X240" s="7">
        <v>18276</v>
      </c>
      <c r="Y240" s="8">
        <v>113.76000213623047</v>
      </c>
      <c r="AA240" s="7">
        <v>9389</v>
      </c>
      <c r="AB240" s="8">
        <v>115.06999969482422</v>
      </c>
      <c r="AD240" s="7">
        <v>3246</v>
      </c>
      <c r="AE240" s="8">
        <v>115.61000061035156</v>
      </c>
      <c r="AG240" s="13">
        <f t="shared" si="30"/>
        <v>12635</v>
      </c>
      <c r="AH240" s="14">
        <f t="shared" si="31"/>
        <v>115.20872885761027</v>
      </c>
    </row>
    <row r="241" spans="1:34" x14ac:dyDescent="0.25">
      <c r="A241" s="2">
        <v>43247</v>
      </c>
      <c r="B241" s="3">
        <v>229</v>
      </c>
      <c r="C241" s="7">
        <v>3394</v>
      </c>
      <c r="D241" s="8">
        <v>179.22999572753906</v>
      </c>
      <c r="E241" s="4"/>
      <c r="F241" s="21">
        <v>512</v>
      </c>
      <c r="G241" s="22">
        <v>179.00399999999999</v>
      </c>
      <c r="H241" s="4"/>
      <c r="I241" s="13">
        <f t="shared" si="24"/>
        <v>3906</v>
      </c>
      <c r="J241" s="14">
        <f t="shared" si="25"/>
        <v>179.20037211962816</v>
      </c>
      <c r="K241" s="4"/>
      <c r="L241" s="27">
        <v>2067</v>
      </c>
      <c r="M241" s="28">
        <v>110.13999938964844</v>
      </c>
      <c r="N241" s="34"/>
      <c r="O241" s="32">
        <v>418</v>
      </c>
      <c r="P241" s="33">
        <v>111.5</v>
      </c>
      <c r="Q241" s="4"/>
      <c r="R241" s="13">
        <f t="shared" si="26"/>
        <v>2485</v>
      </c>
      <c r="S241" s="6">
        <f t="shared" si="27"/>
        <v>110.36876407984037</v>
      </c>
      <c r="U241" s="19">
        <f t="shared" si="28"/>
        <v>17029</v>
      </c>
      <c r="V241" s="6">
        <f t="shared" si="29"/>
        <v>109.86591584852293</v>
      </c>
      <c r="X241" s="7">
        <v>14544</v>
      </c>
      <c r="Y241" s="8">
        <v>109.77999877929688</v>
      </c>
      <c r="AA241" s="7">
        <v>1099</v>
      </c>
      <c r="AB241" s="8">
        <v>109.91000366210938</v>
      </c>
      <c r="AD241" s="7">
        <v>51</v>
      </c>
      <c r="AE241" s="8">
        <v>110</v>
      </c>
      <c r="AG241" s="13">
        <f t="shared" si="30"/>
        <v>1150</v>
      </c>
      <c r="AH241" s="14">
        <f t="shared" si="31"/>
        <v>109.91399480405062</v>
      </c>
    </row>
    <row r="242" spans="1:34" x14ac:dyDescent="0.25">
      <c r="A242" s="2">
        <v>43254</v>
      </c>
      <c r="B242" s="3">
        <v>230</v>
      </c>
      <c r="C242" s="7">
        <v>6229</v>
      </c>
      <c r="D242" s="8">
        <v>177.55999755859375</v>
      </c>
      <c r="E242" s="4"/>
      <c r="F242" s="21">
        <v>1189</v>
      </c>
      <c r="G242" s="22">
        <v>176.33199999999999</v>
      </c>
      <c r="H242" s="4"/>
      <c r="I242" s="13">
        <f t="shared" si="24"/>
        <v>7418</v>
      </c>
      <c r="J242" s="14">
        <f t="shared" si="25"/>
        <v>177.36316699817746</v>
      </c>
      <c r="K242" s="4"/>
      <c r="L242" s="27"/>
      <c r="M242" s="35"/>
      <c r="N242" s="34"/>
      <c r="O242" s="32">
        <v>440</v>
      </c>
      <c r="P242" s="33">
        <v>111.5</v>
      </c>
      <c r="Q242" s="4"/>
      <c r="R242" s="17"/>
      <c r="S242" s="18"/>
      <c r="U242" s="19">
        <f t="shared" si="28"/>
        <v>11002</v>
      </c>
      <c r="V242" s="6">
        <f t="shared" si="29"/>
        <v>110.99119731803913</v>
      </c>
      <c r="X242" s="7">
        <v>10562</v>
      </c>
      <c r="Y242" s="8">
        <v>110.97000122070313</v>
      </c>
      <c r="AA242" s="7">
        <v>7891</v>
      </c>
      <c r="AB242" s="8">
        <v>109.94000244140625</v>
      </c>
      <c r="AD242" s="7">
        <v>4252</v>
      </c>
      <c r="AE242" s="8">
        <v>109.87999725341797</v>
      </c>
      <c r="AG242" s="13">
        <f t="shared" si="30"/>
        <v>12143</v>
      </c>
      <c r="AH242" s="14">
        <f t="shared" si="31"/>
        <v>109.91899098959647</v>
      </c>
    </row>
    <row r="243" spans="1:34" x14ac:dyDescent="0.25">
      <c r="A243" s="2">
        <v>43261</v>
      </c>
      <c r="B243" s="3">
        <v>231</v>
      </c>
      <c r="C243" s="7">
        <v>6376</v>
      </c>
      <c r="D243" s="8">
        <v>182.36000061035156</v>
      </c>
      <c r="E243" s="4"/>
      <c r="F243" s="21">
        <v>2385</v>
      </c>
      <c r="G243" s="22">
        <v>182.078</v>
      </c>
      <c r="H243" s="4"/>
      <c r="I243" s="13">
        <f t="shared" si="24"/>
        <v>8761</v>
      </c>
      <c r="J243" s="14">
        <f t="shared" si="25"/>
        <v>182.28323181047844</v>
      </c>
      <c r="K243" s="4"/>
      <c r="L243" s="27"/>
      <c r="M243" s="35"/>
      <c r="N243" s="34"/>
      <c r="O243" s="32"/>
      <c r="P243" s="33"/>
      <c r="Q243" s="4"/>
      <c r="R243" s="13"/>
      <c r="S243" s="6"/>
      <c r="U243" s="19">
        <f t="shared" si="28"/>
        <v>20967</v>
      </c>
      <c r="V243" s="6">
        <f t="shared" si="29"/>
        <v>114.30000305175781</v>
      </c>
      <c r="X243" s="7">
        <v>20967</v>
      </c>
      <c r="Y243" s="8">
        <v>114.30000305175781</v>
      </c>
      <c r="AA243" s="7">
        <v>10424</v>
      </c>
      <c r="AB243" s="8">
        <v>114.91999816894531</v>
      </c>
      <c r="AD243" s="7">
        <v>3939</v>
      </c>
      <c r="AE243" s="8">
        <v>114.91999816894531</v>
      </c>
      <c r="AG243" s="13">
        <f t="shared" si="30"/>
        <v>14363</v>
      </c>
      <c r="AH243" s="14">
        <f t="shared" si="31"/>
        <v>114.91999816894531</v>
      </c>
    </row>
    <row r="244" spans="1:34" x14ac:dyDescent="0.25">
      <c r="A244" s="2">
        <v>43268</v>
      </c>
      <c r="B244" s="3">
        <v>232</v>
      </c>
      <c r="C244" s="7">
        <v>4639</v>
      </c>
      <c r="D244" s="8">
        <v>177.91000366210938</v>
      </c>
      <c r="E244" s="4"/>
      <c r="F244" s="21">
        <v>453</v>
      </c>
      <c r="G244" s="22">
        <v>177.982</v>
      </c>
      <c r="H244" s="4"/>
      <c r="I244" s="13">
        <f t="shared" si="24"/>
        <v>5092</v>
      </c>
      <c r="J244" s="14">
        <f t="shared" si="25"/>
        <v>177.91640867802934</v>
      </c>
      <c r="K244" s="4"/>
      <c r="L244" s="27"/>
      <c r="M244" s="35"/>
      <c r="N244" s="34"/>
      <c r="O244" s="32"/>
      <c r="P244" s="33"/>
      <c r="Q244" s="4"/>
      <c r="R244" s="13"/>
      <c r="S244" s="6"/>
      <c r="U244" s="19">
        <f t="shared" si="28"/>
        <v>3364</v>
      </c>
      <c r="V244" s="6">
        <f t="shared" si="29"/>
        <v>110.41999816894531</v>
      </c>
      <c r="X244" s="7">
        <v>3364</v>
      </c>
      <c r="Y244" s="8">
        <v>110.41999816894531</v>
      </c>
      <c r="AA244" s="7">
        <v>2756</v>
      </c>
      <c r="AB244" s="8">
        <v>112.33000183105469</v>
      </c>
      <c r="AD244" s="7">
        <v>75</v>
      </c>
      <c r="AE244" s="8">
        <v>112</v>
      </c>
      <c r="AG244" s="13">
        <f t="shared" si="30"/>
        <v>2831</v>
      </c>
      <c r="AH244" s="14">
        <f t="shared" si="31"/>
        <v>112.32125928872721</v>
      </c>
    </row>
    <row r="245" spans="1:34" x14ac:dyDescent="0.25">
      <c r="A245" s="2">
        <v>43275</v>
      </c>
      <c r="B245" s="3">
        <v>233</v>
      </c>
      <c r="C245" s="7">
        <v>4293</v>
      </c>
      <c r="D245" s="8">
        <v>173.1199951171875</v>
      </c>
      <c r="E245" s="4"/>
      <c r="F245" s="21">
        <v>1750</v>
      </c>
      <c r="G245" s="22">
        <v>173.066</v>
      </c>
      <c r="H245" s="4"/>
      <c r="I245" s="13">
        <f t="shared" si="24"/>
        <v>6043</v>
      </c>
      <c r="J245" s="14">
        <f t="shared" si="25"/>
        <v>173.10435860302596</v>
      </c>
      <c r="K245" s="4"/>
      <c r="L245" s="27"/>
      <c r="M245" s="35"/>
      <c r="N245" s="34"/>
      <c r="O245" s="32">
        <v>341</v>
      </c>
      <c r="P245" s="33">
        <v>109</v>
      </c>
      <c r="Q245" s="4"/>
      <c r="R245" s="17"/>
      <c r="S245" s="18"/>
      <c r="U245" s="19">
        <f t="shared" si="28"/>
        <v>8755</v>
      </c>
      <c r="V245" s="6">
        <f t="shared" si="29"/>
        <v>108.59636041193536</v>
      </c>
      <c r="X245" s="7">
        <v>8414</v>
      </c>
      <c r="Y245" s="8">
        <v>108.58000183105469</v>
      </c>
      <c r="AA245" s="7">
        <v>4953</v>
      </c>
      <c r="AB245" s="8">
        <v>108.44999694824219</v>
      </c>
      <c r="AD245" s="7">
        <v>2852</v>
      </c>
      <c r="AE245" s="8">
        <v>109.36000061035156</v>
      </c>
      <c r="AG245" s="13">
        <f t="shared" si="30"/>
        <v>7805</v>
      </c>
      <c r="AH245" s="14">
        <f t="shared" si="31"/>
        <v>108.78251846577402</v>
      </c>
    </row>
    <row r="246" spans="1:34" x14ac:dyDescent="0.25">
      <c r="A246" s="2">
        <v>43282</v>
      </c>
      <c r="B246" s="3">
        <v>234</v>
      </c>
      <c r="C246" s="7">
        <v>5494</v>
      </c>
      <c r="D246" s="8">
        <v>170.02999877929688</v>
      </c>
      <c r="E246" s="4"/>
      <c r="F246" s="21">
        <v>2084</v>
      </c>
      <c r="G246" s="22">
        <v>169.125</v>
      </c>
      <c r="H246" s="4"/>
      <c r="I246" s="13">
        <f t="shared" si="24"/>
        <v>7578</v>
      </c>
      <c r="J246" s="14">
        <f t="shared" si="25"/>
        <v>169.78111814376578</v>
      </c>
      <c r="K246" s="4"/>
      <c r="L246" s="27"/>
      <c r="M246" s="35"/>
      <c r="N246" s="34"/>
      <c r="O246" s="32">
        <v>369</v>
      </c>
      <c r="P246" s="33">
        <v>106</v>
      </c>
      <c r="Q246" s="4"/>
      <c r="R246" s="17"/>
      <c r="S246" s="18"/>
      <c r="U246" s="19">
        <f t="shared" si="28"/>
        <v>23024</v>
      </c>
      <c r="V246" s="6">
        <f t="shared" si="29"/>
        <v>106.88557742220233</v>
      </c>
      <c r="X246" s="7">
        <v>22655</v>
      </c>
      <c r="Y246" s="8">
        <v>106.90000152587891</v>
      </c>
      <c r="AA246" s="7">
        <v>9616</v>
      </c>
      <c r="AB246" s="8">
        <v>106.22000122070313</v>
      </c>
      <c r="AD246" s="7">
        <v>3770</v>
      </c>
      <c r="AE246" s="8">
        <v>107.47000122070313</v>
      </c>
      <c r="AG246" s="13">
        <f t="shared" si="30"/>
        <v>13386</v>
      </c>
      <c r="AH246" s="14">
        <f t="shared" si="31"/>
        <v>106.57204813539011</v>
      </c>
    </row>
    <row r="247" spans="1:34" x14ac:dyDescent="0.25">
      <c r="A247" s="2">
        <v>43289</v>
      </c>
      <c r="B247" s="3">
        <v>235</v>
      </c>
      <c r="C247" s="7">
        <v>12510</v>
      </c>
      <c r="D247" s="8">
        <v>178.3800048828125</v>
      </c>
      <c r="E247" s="4"/>
      <c r="F247" s="21">
        <v>5244</v>
      </c>
      <c r="G247" s="22">
        <v>178.53</v>
      </c>
      <c r="H247" s="4"/>
      <c r="I247" s="13">
        <f t="shared" si="24"/>
        <v>17754</v>
      </c>
      <c r="J247" s="14">
        <f t="shared" si="25"/>
        <v>178.42430894919366</v>
      </c>
      <c r="K247" s="4"/>
      <c r="L247" s="27"/>
      <c r="M247" s="35"/>
      <c r="N247" s="34"/>
      <c r="O247" s="32">
        <v>426</v>
      </c>
      <c r="P247" s="33">
        <v>114</v>
      </c>
      <c r="Q247" s="4"/>
      <c r="R247" s="17"/>
      <c r="S247" s="18"/>
      <c r="U247" s="19">
        <f t="shared" si="28"/>
        <v>23115</v>
      </c>
      <c r="V247" s="6">
        <f t="shared" si="29"/>
        <v>113.25400439243205</v>
      </c>
      <c r="X247" s="7">
        <v>22689</v>
      </c>
      <c r="Y247" s="8">
        <v>113.23999786376953</v>
      </c>
      <c r="AA247" s="7">
        <v>12801</v>
      </c>
      <c r="AB247" s="8">
        <v>112.20999908447266</v>
      </c>
      <c r="AD247" s="7">
        <v>4534</v>
      </c>
      <c r="AE247" s="8">
        <v>113.01000213623047</v>
      </c>
      <c r="AG247" s="13">
        <f t="shared" si="30"/>
        <v>17335</v>
      </c>
      <c r="AH247" s="14">
        <f t="shared" si="31"/>
        <v>112.41924130175964</v>
      </c>
    </row>
    <row r="248" spans="1:34" x14ac:dyDescent="0.25">
      <c r="A248" s="2">
        <v>43296</v>
      </c>
      <c r="B248" s="3">
        <v>236</v>
      </c>
      <c r="C248" s="7">
        <v>2277</v>
      </c>
      <c r="D248" s="8">
        <v>174.46000671386719</v>
      </c>
      <c r="E248" s="4"/>
      <c r="F248" s="21">
        <v>760</v>
      </c>
      <c r="G248" s="22">
        <v>173.691</v>
      </c>
      <c r="H248" s="4"/>
      <c r="I248" s="13">
        <f t="shared" si="24"/>
        <v>3037</v>
      </c>
      <c r="J248" s="14">
        <f t="shared" si="25"/>
        <v>174.26756512593863</v>
      </c>
      <c r="K248" s="4"/>
      <c r="L248" s="27"/>
      <c r="M248" s="35"/>
      <c r="N248" s="34"/>
      <c r="O248" s="32">
        <v>374</v>
      </c>
      <c r="P248" s="33">
        <v>110</v>
      </c>
      <c r="Q248" s="4"/>
      <c r="R248" s="17"/>
      <c r="S248" s="18"/>
      <c r="U248" s="19">
        <f t="shared" si="28"/>
        <v>6943</v>
      </c>
      <c r="V248" s="6">
        <f t="shared" si="29"/>
        <v>110.20815036998398</v>
      </c>
      <c r="X248" s="7">
        <v>6569</v>
      </c>
      <c r="Y248" s="8">
        <v>110.22000122070313</v>
      </c>
      <c r="AA248" s="7">
        <v>5336</v>
      </c>
      <c r="AB248" s="8">
        <v>110.88999938964844</v>
      </c>
      <c r="AD248" s="7">
        <v>2483</v>
      </c>
      <c r="AE248" s="8">
        <v>110.94000244140625</v>
      </c>
      <c r="AG248" s="13">
        <f t="shared" si="30"/>
        <v>7819</v>
      </c>
      <c r="AH248" s="14">
        <f t="shared" si="31"/>
        <v>110.90587834827673</v>
      </c>
    </row>
    <row r="249" spans="1:34" x14ac:dyDescent="0.25">
      <c r="A249" s="2">
        <v>43303</v>
      </c>
      <c r="B249" s="3">
        <v>237</v>
      </c>
      <c r="C249" s="7">
        <v>10695</v>
      </c>
      <c r="D249" s="8">
        <v>179.00999450683594</v>
      </c>
      <c r="E249" s="4"/>
      <c r="F249" s="21">
        <v>3414</v>
      </c>
      <c r="G249" s="22">
        <v>178.46100000000001</v>
      </c>
      <c r="H249" s="4"/>
      <c r="I249" s="13">
        <f t="shared" si="24"/>
        <v>14109</v>
      </c>
      <c r="J249" s="14">
        <f t="shared" si="25"/>
        <v>178.87715254451842</v>
      </c>
      <c r="K249" s="4"/>
      <c r="L249" s="27"/>
      <c r="M249" s="35"/>
      <c r="N249" s="34"/>
      <c r="O249" s="32">
        <v>1023</v>
      </c>
      <c r="P249" s="33">
        <v>113</v>
      </c>
      <c r="Q249" s="4"/>
      <c r="R249" s="17"/>
      <c r="S249" s="18"/>
      <c r="U249" s="19">
        <f t="shared" si="28"/>
        <v>30682</v>
      </c>
      <c r="V249" s="6">
        <f t="shared" si="29"/>
        <v>112.86466847345079</v>
      </c>
      <c r="X249" s="7">
        <v>29659</v>
      </c>
      <c r="Y249" s="8">
        <v>112.86000061035156</v>
      </c>
      <c r="AA249" s="7">
        <v>10697</v>
      </c>
      <c r="AB249" s="8">
        <v>112.81999969482422</v>
      </c>
      <c r="AD249" s="7">
        <v>1789</v>
      </c>
      <c r="AE249" s="8">
        <v>112.95999908447266</v>
      </c>
      <c r="AG249" s="13">
        <f t="shared" si="30"/>
        <v>12486</v>
      </c>
      <c r="AH249" s="14">
        <f t="shared" si="31"/>
        <v>112.8400588737511</v>
      </c>
    </row>
    <row r="250" spans="1:34" x14ac:dyDescent="0.25">
      <c r="A250" s="2">
        <v>43310</v>
      </c>
      <c r="B250" s="3">
        <v>238</v>
      </c>
      <c r="C250" s="7">
        <v>3060</v>
      </c>
      <c r="D250" s="8">
        <v>176.30999755859375</v>
      </c>
      <c r="E250" s="4"/>
      <c r="F250" s="21">
        <v>653</v>
      </c>
      <c r="G250" s="22">
        <v>176.012</v>
      </c>
      <c r="H250" s="4"/>
      <c r="I250" s="13">
        <f t="shared" si="24"/>
        <v>3713</v>
      </c>
      <c r="J250" s="14">
        <f t="shared" si="25"/>
        <v>176.25758915413329</v>
      </c>
      <c r="K250" s="4"/>
      <c r="L250" s="27">
        <v>2714</v>
      </c>
      <c r="M250" s="28">
        <v>111.83999633789063</v>
      </c>
      <c r="N250" s="34"/>
      <c r="O250" s="32">
        <v>486</v>
      </c>
      <c r="P250" s="33">
        <v>112</v>
      </c>
      <c r="Q250" s="4"/>
      <c r="R250" s="13">
        <f t="shared" si="26"/>
        <v>3200</v>
      </c>
      <c r="S250" s="6">
        <f t="shared" si="27"/>
        <v>111.86429689407349</v>
      </c>
      <c r="U250" s="19">
        <f t="shared" si="28"/>
        <v>16057</v>
      </c>
      <c r="V250" s="6">
        <f t="shared" si="29"/>
        <v>111.95694421256339</v>
      </c>
      <c r="X250" s="7">
        <v>12857</v>
      </c>
      <c r="Y250" s="8">
        <v>111.98000335693359</v>
      </c>
      <c r="AA250" s="7">
        <v>7476</v>
      </c>
      <c r="AB250" s="8">
        <v>111.80999755859375</v>
      </c>
      <c r="AD250" s="7">
        <v>1908</v>
      </c>
      <c r="AE250" s="8">
        <v>111.84999847412109</v>
      </c>
      <c r="AG250" s="13">
        <f t="shared" si="30"/>
        <v>9384</v>
      </c>
      <c r="AH250" s="14">
        <f t="shared" si="31"/>
        <v>111.81813073707053</v>
      </c>
    </row>
    <row r="251" spans="1:34" x14ac:dyDescent="0.25">
      <c r="A251" s="2">
        <v>43317</v>
      </c>
      <c r="B251" s="3">
        <v>239</v>
      </c>
      <c r="C251" s="7">
        <v>9572</v>
      </c>
      <c r="D251" s="8">
        <v>177.44000244140625</v>
      </c>
      <c r="E251" s="4"/>
      <c r="F251" s="21">
        <v>4092</v>
      </c>
      <c r="G251" s="22">
        <v>178.054</v>
      </c>
      <c r="H251" s="4"/>
      <c r="I251" s="13">
        <f t="shared" si="24"/>
        <v>13664</v>
      </c>
      <c r="J251" s="14">
        <f t="shared" si="25"/>
        <v>177.62387817397106</v>
      </c>
      <c r="K251" s="4"/>
      <c r="L251" s="27">
        <v>3382</v>
      </c>
      <c r="M251" s="28">
        <v>114</v>
      </c>
      <c r="N251" s="34"/>
      <c r="O251" s="32">
        <v>2120</v>
      </c>
      <c r="P251" s="33">
        <v>113.843</v>
      </c>
      <c r="Q251" s="4"/>
      <c r="R251" s="13">
        <f t="shared" si="26"/>
        <v>5502</v>
      </c>
      <c r="S251" s="6">
        <f t="shared" si="27"/>
        <v>113.9395056343148</v>
      </c>
      <c r="U251" s="19">
        <f t="shared" si="28"/>
        <v>26159</v>
      </c>
      <c r="V251" s="6">
        <f t="shared" si="29"/>
        <v>113.48188740425981</v>
      </c>
      <c r="X251" s="7">
        <v>20657</v>
      </c>
      <c r="Y251" s="8">
        <v>113.36000061035156</v>
      </c>
      <c r="AA251" s="7">
        <v>10760</v>
      </c>
      <c r="AB251" s="8">
        <v>113.87000274658203</v>
      </c>
      <c r="AD251" s="7">
        <v>4528</v>
      </c>
      <c r="AE251" s="8">
        <v>113.97000122070313</v>
      </c>
      <c r="AG251" s="13">
        <f t="shared" si="30"/>
        <v>15288</v>
      </c>
      <c r="AH251" s="14">
        <f t="shared" si="31"/>
        <v>113.89962029569378</v>
      </c>
    </row>
    <row r="252" spans="1:34" x14ac:dyDescent="0.25">
      <c r="A252" s="2">
        <v>43324</v>
      </c>
      <c r="B252" s="3">
        <v>240</v>
      </c>
      <c r="C252" s="7">
        <v>6251</v>
      </c>
      <c r="D252" s="8">
        <v>176.11000061035156</v>
      </c>
      <c r="E252" s="4"/>
      <c r="F252" s="21">
        <v>1584</v>
      </c>
      <c r="G252" s="22">
        <v>174.428</v>
      </c>
      <c r="H252" s="4"/>
      <c r="I252" s="13">
        <f t="shared" si="24"/>
        <v>7835</v>
      </c>
      <c r="J252" s="14">
        <f t="shared" si="25"/>
        <v>175.76995096557852</v>
      </c>
      <c r="K252" s="4"/>
      <c r="L252" s="27">
        <v>1405</v>
      </c>
      <c r="M252" s="28">
        <v>110.76999664306641</v>
      </c>
      <c r="N252" s="34"/>
      <c r="O252" s="32">
        <v>852</v>
      </c>
      <c r="P252" s="33">
        <v>110.955</v>
      </c>
      <c r="Q252" s="4"/>
      <c r="R252" s="13">
        <f t="shared" si="26"/>
        <v>2257</v>
      </c>
      <c r="S252" s="6">
        <f t="shared" si="27"/>
        <v>110.83983397585658</v>
      </c>
      <c r="U252" s="19">
        <f t="shared" si="28"/>
        <v>27792</v>
      </c>
      <c r="V252" s="6">
        <f t="shared" si="29"/>
        <v>111.22588010334461</v>
      </c>
      <c r="X252" s="7">
        <v>25535</v>
      </c>
      <c r="Y252" s="8">
        <v>111.26000213623047</v>
      </c>
      <c r="AA252" s="7">
        <v>2900</v>
      </c>
      <c r="AB252" s="8">
        <v>110.93000030517578</v>
      </c>
      <c r="AD252" s="7">
        <v>2398</v>
      </c>
      <c r="AE252" s="8">
        <v>110.98999786376953</v>
      </c>
      <c r="AG252" s="13">
        <f t="shared" si="30"/>
        <v>5298</v>
      </c>
      <c r="AH252" s="14">
        <f t="shared" si="31"/>
        <v>110.95715661803116</v>
      </c>
    </row>
    <row r="253" spans="1:34" x14ac:dyDescent="0.25">
      <c r="A253" s="2">
        <v>43331</v>
      </c>
      <c r="B253" s="3">
        <v>241</v>
      </c>
      <c r="C253" s="7">
        <v>6585</v>
      </c>
      <c r="D253" s="8">
        <v>173.07000732421875</v>
      </c>
      <c r="E253" s="4"/>
      <c r="F253" s="21">
        <v>1317</v>
      </c>
      <c r="G253" s="22">
        <v>172.999</v>
      </c>
      <c r="H253" s="4"/>
      <c r="I253" s="13">
        <f t="shared" si="24"/>
        <v>7902</v>
      </c>
      <c r="J253" s="14">
        <f t="shared" si="25"/>
        <v>173.0581727701823</v>
      </c>
      <c r="K253" s="4"/>
      <c r="L253" s="27">
        <v>1569</v>
      </c>
      <c r="M253" s="28">
        <v>110.5</v>
      </c>
      <c r="N253" s="34"/>
      <c r="O253" s="32">
        <v>201</v>
      </c>
      <c r="P253" s="33">
        <v>110.5</v>
      </c>
      <c r="Q253" s="4"/>
      <c r="R253" s="13">
        <f t="shared" si="26"/>
        <v>1770</v>
      </c>
      <c r="S253" s="6">
        <f t="shared" si="27"/>
        <v>110.5</v>
      </c>
      <c r="U253" s="19">
        <f t="shared" si="28"/>
        <v>25982</v>
      </c>
      <c r="V253" s="6">
        <f t="shared" si="29"/>
        <v>109.93155512363052</v>
      </c>
      <c r="X253" s="7">
        <v>24212</v>
      </c>
      <c r="Y253" s="8">
        <v>109.88999938964844</v>
      </c>
      <c r="AA253" s="7">
        <v>9515</v>
      </c>
      <c r="AB253" s="8">
        <v>110.36000061035156</v>
      </c>
      <c r="AD253" s="7">
        <v>407</v>
      </c>
      <c r="AE253" s="8">
        <v>110.5</v>
      </c>
      <c r="AG253" s="13">
        <f t="shared" si="30"/>
        <v>9922</v>
      </c>
      <c r="AH253" s="14">
        <f t="shared" si="31"/>
        <v>110.36574337910655</v>
      </c>
    </row>
    <row r="254" spans="1:34" x14ac:dyDescent="0.25">
      <c r="A254" s="2">
        <v>43338</v>
      </c>
      <c r="B254" s="3">
        <v>242</v>
      </c>
      <c r="C254" s="7">
        <v>7296</v>
      </c>
      <c r="D254" s="8">
        <v>172.41999816894531</v>
      </c>
      <c r="E254" s="4"/>
      <c r="F254" s="21">
        <v>2236</v>
      </c>
      <c r="G254" s="22">
        <v>171.84</v>
      </c>
      <c r="H254" s="4"/>
      <c r="I254" s="13">
        <f t="shared" si="24"/>
        <v>9532</v>
      </c>
      <c r="J254" s="14">
        <f t="shared" si="25"/>
        <v>172.28394320610838</v>
      </c>
      <c r="K254" s="4"/>
      <c r="L254" s="27">
        <v>2149</v>
      </c>
      <c r="M254" s="28">
        <v>109.23999786376953</v>
      </c>
      <c r="N254" s="34"/>
      <c r="O254" s="32"/>
      <c r="P254" s="33"/>
      <c r="Q254" s="4"/>
      <c r="R254" s="13">
        <f t="shared" si="26"/>
        <v>2149</v>
      </c>
      <c r="S254" s="6">
        <f t="shared" si="27"/>
        <v>109.23999786376953</v>
      </c>
      <c r="U254" s="19">
        <f t="shared" si="28"/>
        <v>22733</v>
      </c>
      <c r="V254" s="6">
        <f t="shared" si="29"/>
        <v>109.11323292132799</v>
      </c>
      <c r="X254" s="7">
        <v>20584</v>
      </c>
      <c r="Y254" s="8">
        <v>109.09999847412109</v>
      </c>
      <c r="AA254" s="7">
        <v>10165</v>
      </c>
      <c r="AB254" s="8">
        <v>108.98999786376953</v>
      </c>
      <c r="AD254" s="7">
        <v>2173</v>
      </c>
      <c r="AE254" s="8">
        <v>109</v>
      </c>
      <c r="AG254" s="13">
        <f t="shared" si="30"/>
        <v>12338</v>
      </c>
      <c r="AH254" s="14">
        <f t="shared" si="31"/>
        <v>108.99175946549013</v>
      </c>
    </row>
    <row r="255" spans="1:34" x14ac:dyDescent="0.25">
      <c r="A255" s="2">
        <v>43345</v>
      </c>
      <c r="B255" s="3">
        <v>243</v>
      </c>
      <c r="C255" s="7">
        <v>4756</v>
      </c>
      <c r="D255" s="8">
        <v>169.19000244140625</v>
      </c>
      <c r="E255" s="4"/>
      <c r="F255" s="21">
        <v>1537</v>
      </c>
      <c r="G255" s="22">
        <v>169.399</v>
      </c>
      <c r="H255" s="4"/>
      <c r="I255" s="13">
        <f t="shared" si="24"/>
        <v>6293</v>
      </c>
      <c r="J255" s="14">
        <f t="shared" si="25"/>
        <v>169.24104792806739</v>
      </c>
      <c r="K255" s="4"/>
      <c r="L255" s="27">
        <v>1260</v>
      </c>
      <c r="M255" s="28">
        <v>107.18000030517578</v>
      </c>
      <c r="N255" s="34"/>
      <c r="O255" s="32">
        <v>196</v>
      </c>
      <c r="P255" s="33">
        <v>107</v>
      </c>
      <c r="Q255" s="4"/>
      <c r="R255" s="13">
        <f t="shared" si="26"/>
        <v>1456</v>
      </c>
      <c r="S255" s="6">
        <f t="shared" si="27"/>
        <v>107.15576949486366</v>
      </c>
      <c r="U255" s="19">
        <f t="shared" si="28"/>
        <v>19477</v>
      </c>
      <c r="V255" s="6">
        <f t="shared" si="29"/>
        <v>107.19669073208368</v>
      </c>
      <c r="X255" s="7">
        <v>18021</v>
      </c>
      <c r="Y255" s="8">
        <v>107.19999694824219</v>
      </c>
      <c r="AA255" s="7">
        <v>3020</v>
      </c>
      <c r="AB255" s="8">
        <v>106.91999816894531</v>
      </c>
      <c r="AD255" s="7">
        <v>815</v>
      </c>
      <c r="AE255" s="8">
        <v>107</v>
      </c>
      <c r="AG255" s="13">
        <f t="shared" si="30"/>
        <v>3835</v>
      </c>
      <c r="AH255" s="14">
        <f t="shared" si="31"/>
        <v>106.93699986185524</v>
      </c>
    </row>
    <row r="256" spans="1:34" x14ac:dyDescent="0.25">
      <c r="A256" s="2">
        <v>43352</v>
      </c>
      <c r="B256" s="3">
        <v>244</v>
      </c>
      <c r="C256" s="7">
        <v>9404</v>
      </c>
      <c r="D256" s="8">
        <v>170.58000183105469</v>
      </c>
      <c r="E256" s="4"/>
      <c r="F256" s="21">
        <v>3356</v>
      </c>
      <c r="G256" s="22">
        <v>169.95099999999999</v>
      </c>
      <c r="H256" s="4"/>
      <c r="I256" s="13">
        <f t="shared" si="24"/>
        <v>12760</v>
      </c>
      <c r="J256" s="14">
        <f t="shared" si="25"/>
        <v>170.41456843410958</v>
      </c>
      <c r="K256" s="4"/>
      <c r="L256" s="27">
        <v>1958</v>
      </c>
      <c r="M256" s="28">
        <v>108</v>
      </c>
      <c r="N256" s="34"/>
      <c r="O256" s="32">
        <v>855</v>
      </c>
      <c r="P256" s="33">
        <v>108</v>
      </c>
      <c r="Q256" s="4"/>
      <c r="R256" s="13">
        <f t="shared" si="26"/>
        <v>2813</v>
      </c>
      <c r="S256" s="6">
        <f t="shared" si="27"/>
        <v>108</v>
      </c>
      <c r="U256" s="19">
        <f t="shared" si="28"/>
        <v>19821</v>
      </c>
      <c r="V256" s="6">
        <f t="shared" si="29"/>
        <v>107.68250811190822</v>
      </c>
      <c r="X256" s="7">
        <v>17008</v>
      </c>
      <c r="Y256" s="8">
        <v>107.62999725341797</v>
      </c>
      <c r="AA256" s="7">
        <v>11509</v>
      </c>
      <c r="AB256" s="8">
        <v>107.84999847412109</v>
      </c>
      <c r="AD256" s="7">
        <v>1549</v>
      </c>
      <c r="AE256" s="8">
        <v>108</v>
      </c>
      <c r="AG256" s="13">
        <f t="shared" si="30"/>
        <v>13058</v>
      </c>
      <c r="AH256" s="14">
        <f t="shared" si="31"/>
        <v>107.86779234482</v>
      </c>
    </row>
    <row r="257" spans="1:34" x14ac:dyDescent="0.25">
      <c r="A257" s="2">
        <v>43359</v>
      </c>
      <c r="B257" s="3">
        <v>245</v>
      </c>
      <c r="C257" s="7">
        <v>7613</v>
      </c>
      <c r="D257" s="8">
        <v>173.16000366210938</v>
      </c>
      <c r="E257" s="4"/>
      <c r="F257" s="21">
        <v>4817</v>
      </c>
      <c r="G257" s="22">
        <v>172.77500000000001</v>
      </c>
      <c r="H257" s="4"/>
      <c r="I257" s="13">
        <f t="shared" si="24"/>
        <v>12430</v>
      </c>
      <c r="J257" s="14">
        <f t="shared" si="25"/>
        <v>173.01080312788724</v>
      </c>
      <c r="K257" s="4"/>
      <c r="L257" s="27">
        <v>2614</v>
      </c>
      <c r="M257" s="28">
        <v>111.29000091552734</v>
      </c>
      <c r="N257" s="34"/>
      <c r="O257" s="32">
        <v>184</v>
      </c>
      <c r="P257" s="33">
        <v>111</v>
      </c>
      <c r="Q257" s="4"/>
      <c r="R257" s="13">
        <f t="shared" si="26"/>
        <v>2798</v>
      </c>
      <c r="S257" s="6">
        <f t="shared" si="27"/>
        <v>111.27093009048909</v>
      </c>
      <c r="U257" s="19">
        <f t="shared" si="28"/>
        <v>21766</v>
      </c>
      <c r="V257" s="6">
        <f t="shared" si="29"/>
        <v>111.2178317112683</v>
      </c>
      <c r="X257" s="7">
        <v>18968</v>
      </c>
      <c r="Y257" s="8">
        <v>111.20999908447266</v>
      </c>
      <c r="AA257" s="7">
        <v>6897</v>
      </c>
      <c r="AB257" s="8">
        <v>110.95999908447266</v>
      </c>
      <c r="AD257" s="7">
        <v>1685</v>
      </c>
      <c r="AE257" s="8">
        <v>111</v>
      </c>
      <c r="AG257" s="13">
        <f t="shared" si="30"/>
        <v>8582</v>
      </c>
      <c r="AH257" s="14">
        <f t="shared" si="31"/>
        <v>110.96785291139686</v>
      </c>
    </row>
    <row r="258" spans="1:34" x14ac:dyDescent="0.25">
      <c r="A258" s="2">
        <v>43366</v>
      </c>
      <c r="B258" s="3">
        <v>246</v>
      </c>
      <c r="C258" s="7">
        <v>6433</v>
      </c>
      <c r="D258" s="8">
        <v>174.1199951171875</v>
      </c>
      <c r="E258" s="4"/>
      <c r="F258" s="21">
        <v>3019</v>
      </c>
      <c r="G258" s="22">
        <v>174.75399999999999</v>
      </c>
      <c r="H258" s="4"/>
      <c r="I258" s="13">
        <f t="shared" si="24"/>
        <v>9452</v>
      </c>
      <c r="J258" s="14">
        <f t="shared" si="25"/>
        <v>174.32249836953736</v>
      </c>
      <c r="K258" s="4"/>
      <c r="L258" s="27">
        <v>1264</v>
      </c>
      <c r="M258" s="28">
        <v>110.70999908447266</v>
      </c>
      <c r="N258" s="34"/>
      <c r="O258" s="32">
        <v>807</v>
      </c>
      <c r="P258" s="33">
        <v>110.565</v>
      </c>
      <c r="Q258" s="4"/>
      <c r="R258" s="13">
        <f t="shared" si="26"/>
        <v>2071</v>
      </c>
      <c r="S258" s="6">
        <f t="shared" si="27"/>
        <v>110.65349775121847</v>
      </c>
      <c r="U258" s="19">
        <f t="shared" si="28"/>
        <v>21413</v>
      </c>
      <c r="V258" s="6">
        <f t="shared" si="29"/>
        <v>110.51484583396878</v>
      </c>
      <c r="X258" s="7">
        <v>19342</v>
      </c>
      <c r="Y258" s="8">
        <v>110.5</v>
      </c>
      <c r="AA258" s="7">
        <v>11915</v>
      </c>
      <c r="AB258" s="8">
        <v>110.95999908447266</v>
      </c>
      <c r="AD258" s="7">
        <v>3615</v>
      </c>
      <c r="AE258" s="8">
        <v>110.94999694824219</v>
      </c>
      <c r="AG258" s="13">
        <f t="shared" si="30"/>
        <v>15530</v>
      </c>
      <c r="AH258" s="14">
        <f t="shared" si="31"/>
        <v>110.95767083447438</v>
      </c>
    </row>
    <row r="259" spans="1:34" x14ac:dyDescent="0.25">
      <c r="A259" s="2">
        <v>43373</v>
      </c>
      <c r="B259" s="3">
        <v>247</v>
      </c>
      <c r="C259" s="7">
        <v>11101</v>
      </c>
      <c r="D259" s="8">
        <v>173.61000061035156</v>
      </c>
      <c r="E259" s="4"/>
      <c r="F259" s="21">
        <v>2787</v>
      </c>
      <c r="G259" s="22">
        <v>173.625</v>
      </c>
      <c r="H259" s="4"/>
      <c r="I259" s="13">
        <f t="shared" si="24"/>
        <v>13888</v>
      </c>
      <c r="J259" s="14">
        <f t="shared" si="25"/>
        <v>173.6130106405179</v>
      </c>
      <c r="K259" s="4"/>
      <c r="L259" s="27">
        <v>1734</v>
      </c>
      <c r="M259" s="28">
        <v>111</v>
      </c>
      <c r="N259" s="34"/>
      <c r="O259" s="32">
        <v>591</v>
      </c>
      <c r="P259" s="33">
        <v>110.746</v>
      </c>
      <c r="Q259" s="4"/>
      <c r="R259" s="13">
        <f t="shared" si="26"/>
        <v>2325</v>
      </c>
      <c r="S259" s="6">
        <f t="shared" si="27"/>
        <v>110.93543483870968</v>
      </c>
      <c r="U259" s="19">
        <f t="shared" si="28"/>
        <v>21687</v>
      </c>
      <c r="V259" s="6">
        <f t="shared" si="29"/>
        <v>110.76095009168191</v>
      </c>
      <c r="X259" s="7">
        <v>19362</v>
      </c>
      <c r="Y259" s="8">
        <v>110.73999786376953</v>
      </c>
      <c r="AA259" s="7">
        <v>7776</v>
      </c>
      <c r="AB259" s="8">
        <v>111</v>
      </c>
      <c r="AD259" s="7">
        <v>3029</v>
      </c>
      <c r="AE259" s="8">
        <v>111</v>
      </c>
      <c r="AG259" s="13">
        <f t="shared" si="30"/>
        <v>10805</v>
      </c>
      <c r="AH259" s="14">
        <f t="shared" si="31"/>
        <v>111</v>
      </c>
    </row>
    <row r="260" spans="1:34" x14ac:dyDescent="0.25">
      <c r="A260" s="2">
        <v>43380</v>
      </c>
      <c r="B260" s="3">
        <v>248</v>
      </c>
      <c r="C260" s="7">
        <v>7362</v>
      </c>
      <c r="D260" s="8">
        <v>174.52999877929688</v>
      </c>
      <c r="E260" s="4"/>
      <c r="F260" s="21">
        <v>2341</v>
      </c>
      <c r="G260" s="22">
        <v>174.15600000000001</v>
      </c>
      <c r="H260" s="4"/>
      <c r="I260" s="13">
        <f t="shared" si="24"/>
        <v>9703</v>
      </c>
      <c r="J260" s="14">
        <f t="shared" si="25"/>
        <v>174.43976574391257</v>
      </c>
      <c r="K260" s="4"/>
      <c r="L260" s="27">
        <v>936</v>
      </c>
      <c r="M260" s="28">
        <v>111.33000183105469</v>
      </c>
      <c r="N260" s="34"/>
      <c r="O260" s="32"/>
      <c r="P260" s="33"/>
      <c r="Q260" s="4"/>
      <c r="R260" s="13">
        <f t="shared" si="26"/>
        <v>936</v>
      </c>
      <c r="S260" s="6">
        <f t="shared" si="27"/>
        <v>111.33000183105469</v>
      </c>
      <c r="U260" s="19">
        <f t="shared" si="28"/>
        <v>17521</v>
      </c>
      <c r="V260" s="6">
        <f t="shared" si="29"/>
        <v>111.17854582191799</v>
      </c>
      <c r="X260" s="7">
        <v>16585</v>
      </c>
      <c r="Y260" s="8">
        <v>111.16999816894531</v>
      </c>
      <c r="AA260" s="7">
        <v>8004</v>
      </c>
      <c r="AB260" s="8">
        <v>110.98999786376953</v>
      </c>
      <c r="AD260" s="7">
        <v>933</v>
      </c>
      <c r="AE260" s="8">
        <v>111</v>
      </c>
      <c r="AG260" s="13">
        <f t="shared" si="30"/>
        <v>8937</v>
      </c>
      <c r="AH260" s="14">
        <f t="shared" si="31"/>
        <v>110.99104206127463</v>
      </c>
    </row>
    <row r="261" spans="1:34" x14ac:dyDescent="0.25">
      <c r="A261" s="2">
        <v>43387</v>
      </c>
      <c r="B261" s="3">
        <v>249</v>
      </c>
      <c r="C261" s="7">
        <v>9873</v>
      </c>
      <c r="D261" s="8">
        <v>173.27000427246094</v>
      </c>
      <c r="E261" s="4"/>
      <c r="F261" s="21">
        <v>3415</v>
      </c>
      <c r="G261" s="22">
        <v>173.721</v>
      </c>
      <c r="H261" s="4"/>
      <c r="I261" s="13">
        <f t="shared" si="24"/>
        <v>13288</v>
      </c>
      <c r="J261" s="14">
        <f t="shared" si="25"/>
        <v>173.38590963139725</v>
      </c>
      <c r="K261" s="4"/>
      <c r="L261" s="27">
        <v>2478</v>
      </c>
      <c r="M261" s="28">
        <v>111</v>
      </c>
      <c r="N261" s="34"/>
      <c r="O261" s="32">
        <v>663</v>
      </c>
      <c r="P261" s="33">
        <v>110.89400000000001</v>
      </c>
      <c r="Q261" s="4"/>
      <c r="R261" s="13">
        <f t="shared" si="26"/>
        <v>3141</v>
      </c>
      <c r="S261" s="6">
        <f t="shared" si="27"/>
        <v>110.97762559694365</v>
      </c>
      <c r="U261" s="19">
        <f t="shared" si="28"/>
        <v>16184</v>
      </c>
      <c r="V261" s="6">
        <f t="shared" si="29"/>
        <v>110.82641522128171</v>
      </c>
      <c r="X261" s="7">
        <v>13043</v>
      </c>
      <c r="Y261" s="8">
        <v>110.79000091552734</v>
      </c>
      <c r="AA261" s="7">
        <v>9532</v>
      </c>
      <c r="AB261" s="8">
        <v>111</v>
      </c>
      <c r="AD261" s="7">
        <v>2649</v>
      </c>
      <c r="AE261" s="8">
        <v>111</v>
      </c>
      <c r="AG261" s="13">
        <f t="shared" si="30"/>
        <v>12181</v>
      </c>
      <c r="AH261" s="14">
        <f t="shared" si="31"/>
        <v>111</v>
      </c>
    </row>
    <row r="262" spans="1:34" x14ac:dyDescent="0.25">
      <c r="A262" s="2">
        <v>43394</v>
      </c>
      <c r="B262" s="3">
        <v>250</v>
      </c>
      <c r="C262" s="7">
        <v>8863</v>
      </c>
      <c r="D262" s="8">
        <v>173.61000061035156</v>
      </c>
      <c r="E262" s="4"/>
      <c r="F262" s="21">
        <v>3226</v>
      </c>
      <c r="G262" s="22">
        <v>173.8</v>
      </c>
      <c r="H262" s="4"/>
      <c r="I262" s="13">
        <f t="shared" si="24"/>
        <v>12089</v>
      </c>
      <c r="J262" s="14">
        <f t="shared" si="25"/>
        <v>173.66070273881593</v>
      </c>
      <c r="K262" s="4"/>
      <c r="L262" s="27">
        <v>689</v>
      </c>
      <c r="M262" s="28">
        <v>111</v>
      </c>
      <c r="N262" s="34"/>
      <c r="O262" s="32">
        <v>745</v>
      </c>
      <c r="P262" s="33">
        <v>111.5</v>
      </c>
      <c r="Q262" s="4"/>
      <c r="R262" s="13">
        <f t="shared" si="26"/>
        <v>1434</v>
      </c>
      <c r="S262" s="6">
        <f t="shared" si="27"/>
        <v>111.25976290097628</v>
      </c>
      <c r="U262" s="19">
        <f t="shared" si="28"/>
        <v>11721</v>
      </c>
      <c r="V262" s="6">
        <f t="shared" si="29"/>
        <v>110.52273877347841</v>
      </c>
      <c r="X262" s="7">
        <v>10287</v>
      </c>
      <c r="Y262" s="8">
        <v>110.41999816894531</v>
      </c>
      <c r="AA262" s="7">
        <v>2046</v>
      </c>
      <c r="AB262" s="8">
        <v>111.05000305175781</v>
      </c>
      <c r="AD262" s="7"/>
      <c r="AE262" s="12"/>
      <c r="AG262" s="13">
        <f t="shared" si="30"/>
        <v>2046</v>
      </c>
      <c r="AH262" s="14">
        <f t="shared" si="31"/>
        <v>111.05000305175781</v>
      </c>
    </row>
    <row r="263" spans="1:34" x14ac:dyDescent="0.25">
      <c r="A263" s="2">
        <v>43401</v>
      </c>
      <c r="B263" s="3">
        <v>251</v>
      </c>
      <c r="C263" s="7">
        <v>6671</v>
      </c>
      <c r="D263" s="8">
        <v>179.02999877929688</v>
      </c>
      <c r="E263" s="4"/>
      <c r="F263" s="21">
        <v>2638</v>
      </c>
      <c r="G263" s="22">
        <v>179.298</v>
      </c>
      <c r="H263" s="4"/>
      <c r="I263" s="13">
        <f t="shared" si="24"/>
        <v>9309</v>
      </c>
      <c r="J263" s="14">
        <f t="shared" si="25"/>
        <v>179.10594541375974</v>
      </c>
      <c r="K263" s="4"/>
      <c r="L263" s="27">
        <v>1016</v>
      </c>
      <c r="M263" s="28">
        <v>113.59999847412109</v>
      </c>
      <c r="N263" s="34"/>
      <c r="O263" s="32">
        <v>304</v>
      </c>
      <c r="P263" s="33">
        <v>115</v>
      </c>
      <c r="Q263" s="4"/>
      <c r="R263" s="13">
        <f t="shared" si="26"/>
        <v>1320</v>
      </c>
      <c r="S263" s="6">
        <f t="shared" si="27"/>
        <v>113.92242306795987</v>
      </c>
      <c r="U263" s="19">
        <f t="shared" si="28"/>
        <v>17084</v>
      </c>
      <c r="V263" s="6">
        <f t="shared" si="29"/>
        <v>114.30773242333264</v>
      </c>
      <c r="X263" s="7">
        <v>15764</v>
      </c>
      <c r="Y263" s="8">
        <v>114.33999633789063</v>
      </c>
      <c r="AA263" s="7">
        <v>12465</v>
      </c>
      <c r="AB263" s="8">
        <v>114.16000366210938</v>
      </c>
      <c r="AD263" s="7">
        <v>5500</v>
      </c>
      <c r="AE263" s="8">
        <v>114.65000152587891</v>
      </c>
      <c r="AG263" s="13">
        <f t="shared" si="30"/>
        <v>17965</v>
      </c>
      <c r="AH263" s="14">
        <f t="shared" si="31"/>
        <v>114.31001692404828</v>
      </c>
    </row>
    <row r="264" spans="1:34" x14ac:dyDescent="0.25">
      <c r="A264" s="2">
        <v>43408</v>
      </c>
      <c r="B264" s="3">
        <v>252</v>
      </c>
      <c r="C264" s="7">
        <v>1330</v>
      </c>
      <c r="D264" s="8">
        <v>180</v>
      </c>
      <c r="E264" s="4"/>
      <c r="F264" s="21">
        <v>1220</v>
      </c>
      <c r="G264" s="22">
        <v>179.52600000000001</v>
      </c>
      <c r="H264" s="4"/>
      <c r="I264" s="13">
        <f t="shared" si="24"/>
        <v>2550</v>
      </c>
      <c r="J264" s="14">
        <f t="shared" si="25"/>
        <v>179.77322352941175</v>
      </c>
      <c r="K264" s="4"/>
      <c r="L264" s="27">
        <v>3874</v>
      </c>
      <c r="M264" s="28">
        <v>115.33999633789063</v>
      </c>
      <c r="N264" s="34"/>
      <c r="O264" s="32">
        <v>501</v>
      </c>
      <c r="P264" s="33">
        <v>115</v>
      </c>
      <c r="Q264" s="4"/>
      <c r="R264" s="13">
        <f t="shared" si="26"/>
        <v>4375</v>
      </c>
      <c r="S264" s="6">
        <f t="shared" si="27"/>
        <v>115.30106190011161</v>
      </c>
      <c r="U264" s="19">
        <f t="shared" si="28"/>
        <v>30666</v>
      </c>
      <c r="V264" s="6">
        <f t="shared" si="29"/>
        <v>115.11153961890194</v>
      </c>
      <c r="X264" s="7">
        <v>26291</v>
      </c>
      <c r="Y264" s="8">
        <v>115.08000183105469</v>
      </c>
      <c r="AA264" s="7">
        <v>7528</v>
      </c>
      <c r="AB264" s="8">
        <v>115.87000274658203</v>
      </c>
      <c r="AD264" s="7">
        <v>1200</v>
      </c>
      <c r="AE264" s="8">
        <v>116</v>
      </c>
      <c r="AG264" s="13">
        <f t="shared" si="30"/>
        <v>8728</v>
      </c>
      <c r="AH264" s="14">
        <f t="shared" si="31"/>
        <v>115.88787587949926</v>
      </c>
    </row>
    <row r="265" spans="1:34" x14ac:dyDescent="0.25">
      <c r="A265" s="2">
        <v>43415</v>
      </c>
      <c r="B265" s="3">
        <v>253</v>
      </c>
      <c r="C265" s="7">
        <v>11133</v>
      </c>
      <c r="D265" s="8">
        <v>178.58000183105469</v>
      </c>
      <c r="E265" s="4"/>
      <c r="F265" s="21">
        <v>2177</v>
      </c>
      <c r="G265" s="22">
        <v>179.50200000000001</v>
      </c>
      <c r="H265" s="4"/>
      <c r="I265" s="13">
        <f t="shared" si="24"/>
        <v>13310</v>
      </c>
      <c r="J265" s="14">
        <f t="shared" si="25"/>
        <v>178.7308049876132</v>
      </c>
      <c r="K265" s="4"/>
      <c r="L265" s="27">
        <v>991</v>
      </c>
      <c r="M265" s="28">
        <v>114</v>
      </c>
      <c r="N265" s="34"/>
      <c r="O265" s="32">
        <v>174</v>
      </c>
      <c r="P265" s="33">
        <v>113.78700000000001</v>
      </c>
      <c r="Q265" s="4"/>
      <c r="R265" s="13">
        <f t="shared" si="26"/>
        <v>1165</v>
      </c>
      <c r="S265" s="6">
        <f t="shared" si="27"/>
        <v>113.96818712446351</v>
      </c>
      <c r="U265" s="19">
        <f t="shared" si="28"/>
        <v>10250</v>
      </c>
      <c r="V265" s="6">
        <f t="shared" si="29"/>
        <v>114.01410804900081</v>
      </c>
      <c r="X265" s="7">
        <v>9085</v>
      </c>
      <c r="Y265" s="8">
        <v>114.01999664306641</v>
      </c>
      <c r="AA265" s="7">
        <v>7946</v>
      </c>
      <c r="AB265" s="8">
        <v>114.12999725341797</v>
      </c>
      <c r="AD265" s="7">
        <v>1817</v>
      </c>
      <c r="AE265" s="8">
        <v>114.23999786376953</v>
      </c>
      <c r="AG265" s="13">
        <f t="shared" si="30"/>
        <v>9763</v>
      </c>
      <c r="AH265" s="14">
        <f t="shared" si="31"/>
        <v>114.15046955793592</v>
      </c>
    </row>
    <row r="266" spans="1:34" x14ac:dyDescent="0.25">
      <c r="A266" s="2">
        <v>43422</v>
      </c>
      <c r="B266" s="3">
        <v>254</v>
      </c>
      <c r="C266" s="7">
        <v>6760</v>
      </c>
      <c r="D266" s="8">
        <v>177.05999755859375</v>
      </c>
      <c r="E266" s="4"/>
      <c r="F266" s="21">
        <v>1336</v>
      </c>
      <c r="G266" s="22">
        <v>176.92099999999999</v>
      </c>
      <c r="H266" s="4"/>
      <c r="I266" s="13">
        <f t="shared" si="24"/>
        <v>8096</v>
      </c>
      <c r="J266" s="14">
        <f t="shared" si="25"/>
        <v>177.03706021443847</v>
      </c>
      <c r="K266" s="4"/>
      <c r="L266" s="27">
        <v>1127</v>
      </c>
      <c r="M266" s="28">
        <v>114</v>
      </c>
      <c r="N266" s="34"/>
      <c r="O266" s="32">
        <v>769</v>
      </c>
      <c r="P266" s="33">
        <v>114</v>
      </c>
      <c r="Q266" s="4"/>
      <c r="R266" s="13">
        <f t="shared" si="26"/>
        <v>1896</v>
      </c>
      <c r="S266" s="6">
        <f t="shared" si="27"/>
        <v>114</v>
      </c>
      <c r="U266" s="19">
        <f t="shared" si="28"/>
        <v>13550</v>
      </c>
      <c r="V266" s="6">
        <f t="shared" si="29"/>
        <v>113.66457174265956</v>
      </c>
      <c r="X266" s="7">
        <v>11654</v>
      </c>
      <c r="Y266" s="8">
        <v>113.61000061035156</v>
      </c>
      <c r="AA266" s="7">
        <v>7754</v>
      </c>
      <c r="AB266" s="8">
        <v>113.94999694824219</v>
      </c>
      <c r="AD266" s="7">
        <v>2679</v>
      </c>
      <c r="AE266" s="8">
        <v>114</v>
      </c>
      <c r="AG266" s="13">
        <f t="shared" si="30"/>
        <v>10433</v>
      </c>
      <c r="AH266" s="14">
        <f t="shared" si="31"/>
        <v>113.96283680021757</v>
      </c>
    </row>
    <row r="267" spans="1:34" x14ac:dyDescent="0.25">
      <c r="A267" s="2">
        <v>43429</v>
      </c>
      <c r="B267" s="3">
        <v>255</v>
      </c>
      <c r="C267" s="7">
        <v>9285</v>
      </c>
      <c r="D267" s="8">
        <v>180.97999572753906</v>
      </c>
      <c r="E267" s="4"/>
      <c r="F267" s="21">
        <v>2247</v>
      </c>
      <c r="G267" s="22">
        <v>182.01900000000001</v>
      </c>
      <c r="H267" s="4"/>
      <c r="I267" s="13">
        <f t="shared" si="24"/>
        <v>11532</v>
      </c>
      <c r="J267" s="14">
        <f t="shared" si="25"/>
        <v>181.18244479103365</v>
      </c>
      <c r="K267" s="4"/>
      <c r="L267" s="27"/>
      <c r="M267" s="35"/>
      <c r="N267" s="34"/>
      <c r="O267" s="32">
        <v>1355</v>
      </c>
      <c r="P267" s="33">
        <v>117</v>
      </c>
      <c r="Q267" s="4"/>
      <c r="R267" s="17"/>
      <c r="S267" s="18"/>
      <c r="U267" s="19">
        <f t="shared" si="28"/>
        <v>23132</v>
      </c>
      <c r="V267" s="6">
        <f t="shared" si="29"/>
        <v>116.21861707267517</v>
      </c>
      <c r="X267" s="7">
        <v>21777</v>
      </c>
      <c r="Y267" s="8">
        <v>116.16999816894531</v>
      </c>
      <c r="AA267" s="7">
        <v>9152</v>
      </c>
      <c r="AB267" s="8">
        <v>116.62000274658203</v>
      </c>
      <c r="AD267" s="7">
        <v>4054</v>
      </c>
      <c r="AE267" s="8">
        <v>116.84999847412109</v>
      </c>
      <c r="AG267" s="13">
        <f t="shared" si="30"/>
        <v>13206</v>
      </c>
      <c r="AH267" s="14">
        <f t="shared" si="31"/>
        <v>116.69060722026394</v>
      </c>
    </row>
    <row r="268" spans="1:34" x14ac:dyDescent="0.25">
      <c r="A268" s="2">
        <v>43436</v>
      </c>
      <c r="B268" s="3">
        <v>256</v>
      </c>
      <c r="C268" s="7">
        <v>7320</v>
      </c>
      <c r="D268" s="8">
        <v>183.19999694824219</v>
      </c>
      <c r="E268" s="4"/>
      <c r="F268" s="21">
        <v>1876</v>
      </c>
      <c r="G268" s="22">
        <v>182.95</v>
      </c>
      <c r="H268" s="4"/>
      <c r="I268" s="13">
        <f t="shared" si="24"/>
        <v>9196</v>
      </c>
      <c r="J268" s="14">
        <f t="shared" si="25"/>
        <v>183.14899713583435</v>
      </c>
      <c r="K268" s="4"/>
      <c r="L268" s="27"/>
      <c r="M268" s="35"/>
      <c r="N268" s="34"/>
      <c r="O268" s="32">
        <v>252</v>
      </c>
      <c r="P268" s="33">
        <v>118.5</v>
      </c>
      <c r="Q268" s="4"/>
      <c r="R268" s="17"/>
      <c r="S268" s="18"/>
      <c r="U268" s="19">
        <f t="shared" si="28"/>
        <v>17087</v>
      </c>
      <c r="V268" s="6">
        <f t="shared" si="29"/>
        <v>117.75120641637268</v>
      </c>
      <c r="X268" s="7">
        <v>16835</v>
      </c>
      <c r="Y268" s="8">
        <v>117.73999786376953</v>
      </c>
      <c r="AA268" s="7">
        <v>11148</v>
      </c>
      <c r="AB268" s="8">
        <v>117.94999694824219</v>
      </c>
      <c r="AD268" s="7">
        <v>3068</v>
      </c>
      <c r="AE268" s="8">
        <v>118.05000305175781</v>
      </c>
      <c r="AG268" s="13">
        <f t="shared" si="30"/>
        <v>14216</v>
      </c>
      <c r="AH268" s="14">
        <f t="shared" si="31"/>
        <v>117.97157958228735</v>
      </c>
    </row>
    <row r="269" spans="1:34" x14ac:dyDescent="0.25">
      <c r="A269" s="2">
        <v>43443</v>
      </c>
      <c r="B269" s="3">
        <v>257</v>
      </c>
      <c r="C269" s="7">
        <v>8165</v>
      </c>
      <c r="D269" s="8">
        <v>185.28999328613281</v>
      </c>
      <c r="E269" s="4"/>
      <c r="F269" s="21">
        <v>4442</v>
      </c>
      <c r="G269" s="22">
        <v>185.18299999999999</v>
      </c>
      <c r="H269" s="4"/>
      <c r="I269" s="13">
        <f t="shared" si="24"/>
        <v>12607</v>
      </c>
      <c r="J269" s="14">
        <f t="shared" si="25"/>
        <v>185.25229485058097</v>
      </c>
      <c r="K269" s="4"/>
      <c r="L269" s="27"/>
      <c r="M269" s="35"/>
      <c r="N269" s="34"/>
      <c r="O269" s="32">
        <v>287</v>
      </c>
      <c r="P269" s="33">
        <v>119</v>
      </c>
      <c r="Q269" s="4"/>
      <c r="R269" s="17"/>
      <c r="S269" s="18"/>
      <c r="U269" s="19">
        <f t="shared" si="28"/>
        <v>16273</v>
      </c>
      <c r="V269" s="6">
        <f t="shared" si="29"/>
        <v>118.73476517322807</v>
      </c>
      <c r="X269" s="7">
        <v>15986</v>
      </c>
      <c r="Y269" s="8">
        <v>118.73000335693359</v>
      </c>
      <c r="AA269" s="7">
        <v>9461</v>
      </c>
      <c r="AB269" s="8">
        <v>118.94000244140625</v>
      </c>
      <c r="AD269" s="7">
        <v>2350</v>
      </c>
      <c r="AE269" s="8">
        <v>118.86000061035156</v>
      </c>
      <c r="AG269" s="13">
        <f t="shared" si="30"/>
        <v>11811</v>
      </c>
      <c r="AH269" s="14">
        <f t="shared" si="31"/>
        <v>118.92408471191861</v>
      </c>
    </row>
    <row r="270" spans="1:34" x14ac:dyDescent="0.25">
      <c r="A270" s="2">
        <v>43450</v>
      </c>
      <c r="B270" s="3">
        <v>258</v>
      </c>
      <c r="C270" s="7">
        <v>3437</v>
      </c>
      <c r="D270" s="8">
        <v>186.77000427246094</v>
      </c>
      <c r="E270" s="4"/>
      <c r="F270" s="21">
        <v>2245</v>
      </c>
      <c r="G270" s="22">
        <v>187.10400000000001</v>
      </c>
      <c r="H270" s="4"/>
      <c r="I270" s="13">
        <f t="shared" ref="I270:I272" si="32">C270+F270</f>
        <v>5682</v>
      </c>
      <c r="J270" s="14">
        <f t="shared" ref="J270:J272" si="33">(D270*C270+F270*G270)/(C270+F270)</f>
        <v>186.90196844147275</v>
      </c>
      <c r="K270" s="4"/>
      <c r="L270" s="27"/>
      <c r="M270" s="35"/>
      <c r="N270" s="34"/>
      <c r="O270" s="32">
        <v>250</v>
      </c>
      <c r="P270" s="33">
        <v>119</v>
      </c>
      <c r="Q270" s="4"/>
      <c r="R270" s="17"/>
      <c r="S270" s="18"/>
      <c r="U270" s="19">
        <f t="shared" ref="U270:U272" si="34">SUM(L270,O270,X270)</f>
        <v>10063</v>
      </c>
      <c r="V270" s="6">
        <f t="shared" ref="V270:V272" si="35">(M270*L270+O270*P270+X270*Y270)/(L270+O270+X270)</f>
        <v>117.98583633269703</v>
      </c>
      <c r="X270" s="7">
        <v>9813</v>
      </c>
      <c r="Y270" s="8">
        <v>117.95999908447266</v>
      </c>
      <c r="AA270" s="7">
        <v>6236</v>
      </c>
      <c r="AB270" s="8">
        <v>118.73000335693359</v>
      </c>
      <c r="AD270" s="7">
        <v>1371</v>
      </c>
      <c r="AE270" s="8">
        <v>118.88999938964844</v>
      </c>
      <c r="AG270" s="13">
        <f t="shared" ref="AG270:AG272" si="36">AA270+AD270</f>
        <v>7607</v>
      </c>
      <c r="AH270" s="14">
        <f t="shared" ref="AH270:AH272" si="37">(AB270*AA270+AD270*AE270)/(AA270+AD270)</f>
        <v>118.75883923978519</v>
      </c>
    </row>
    <row r="271" spans="1:34" x14ac:dyDescent="0.25">
      <c r="A271" s="2">
        <v>43457</v>
      </c>
      <c r="B271" s="3">
        <v>259</v>
      </c>
      <c r="C271" s="7">
        <v>2641</v>
      </c>
      <c r="D271" s="8">
        <v>189.8699951171875</v>
      </c>
      <c r="E271" s="4"/>
      <c r="F271" s="21">
        <v>2366</v>
      </c>
      <c r="G271" s="22">
        <v>189.47499999999999</v>
      </c>
      <c r="H271" s="4"/>
      <c r="I271" s="13">
        <f t="shared" si="32"/>
        <v>5007</v>
      </c>
      <c r="J271" s="14">
        <f t="shared" si="33"/>
        <v>189.68334473826485</v>
      </c>
      <c r="K271" s="4"/>
      <c r="L271" s="27"/>
      <c r="M271" s="35"/>
      <c r="N271" s="34"/>
      <c r="O271" s="32"/>
      <c r="P271" s="33"/>
      <c r="Q271" s="4"/>
      <c r="R271" s="17"/>
      <c r="S271" s="18"/>
      <c r="U271" s="19">
        <f t="shared" si="34"/>
        <v>14703</v>
      </c>
      <c r="V271" s="6">
        <f t="shared" si="35"/>
        <v>118.69999694824219</v>
      </c>
      <c r="X271" s="7">
        <v>14703</v>
      </c>
      <c r="Y271" s="8">
        <v>118.69999694824219</v>
      </c>
      <c r="AA271" s="7">
        <v>7253</v>
      </c>
      <c r="AB271" s="8">
        <v>118.98000335693359</v>
      </c>
      <c r="AD271" s="7">
        <v>60</v>
      </c>
      <c r="AE271" s="8">
        <v>119</v>
      </c>
      <c r="AG271" s="13">
        <f t="shared" si="36"/>
        <v>7313</v>
      </c>
      <c r="AH271" s="14">
        <f t="shared" si="37"/>
        <v>118.98016742073558</v>
      </c>
    </row>
    <row r="272" spans="1:34" x14ac:dyDescent="0.25">
      <c r="A272" s="2">
        <v>43464</v>
      </c>
      <c r="B272" s="3">
        <v>260</v>
      </c>
      <c r="C272" s="7">
        <v>1875</v>
      </c>
      <c r="D272" s="8">
        <v>193.05999755859375</v>
      </c>
      <c r="E272" s="4"/>
      <c r="F272" s="21">
        <v>1836</v>
      </c>
      <c r="G272" s="22">
        <v>193.464</v>
      </c>
      <c r="H272" s="4"/>
      <c r="I272" s="13">
        <f t="shared" si="32"/>
        <v>3711</v>
      </c>
      <c r="J272" s="14">
        <f t="shared" si="33"/>
        <v>193.25987588853766</v>
      </c>
      <c r="K272" s="4"/>
      <c r="L272" s="27"/>
      <c r="M272" s="35"/>
      <c r="N272" s="34"/>
      <c r="O272" s="32">
        <v>249</v>
      </c>
      <c r="P272" s="33">
        <v>123</v>
      </c>
      <c r="Q272" s="4"/>
      <c r="R272" s="17"/>
      <c r="S272" s="18"/>
      <c r="U272" s="19">
        <f t="shared" si="34"/>
        <v>13333</v>
      </c>
      <c r="V272" s="6">
        <f t="shared" si="35"/>
        <v>122.8527998226506</v>
      </c>
      <c r="X272" s="7">
        <v>13084</v>
      </c>
      <c r="Y272" s="8">
        <v>122.84999847412109</v>
      </c>
      <c r="AA272" s="7">
        <v>7978</v>
      </c>
      <c r="AB272" s="8">
        <v>122.90000152587891</v>
      </c>
      <c r="AD272" s="7">
        <v>2469</v>
      </c>
      <c r="AE272" s="8">
        <v>123</v>
      </c>
      <c r="AG272" s="13">
        <f t="shared" si="36"/>
        <v>10447</v>
      </c>
      <c r="AH272" s="14">
        <f t="shared" si="37"/>
        <v>122.92363474427701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AG9:AH9"/>
    <mergeCell ref="AG10:AH10"/>
    <mergeCell ref="F9:G9"/>
    <mergeCell ref="F10:G10"/>
    <mergeCell ref="X9:Y9"/>
    <mergeCell ref="X10:Y10"/>
    <mergeCell ref="AA9:AB9"/>
    <mergeCell ref="AA10:AB10"/>
    <mergeCell ref="AD9:AE9"/>
    <mergeCell ref="AD10:AE10"/>
    <mergeCell ref="C9:D9"/>
    <mergeCell ref="C10:D10"/>
    <mergeCell ref="R9:S9"/>
    <mergeCell ref="R10:S10"/>
    <mergeCell ref="U9:V9"/>
    <mergeCell ref="U10:V10"/>
    <mergeCell ref="I9:J9"/>
    <mergeCell ref="I10:J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0"/>
  <sheetViews>
    <sheetView zoomScale="85" zoomScaleNormal="85" workbookViewId="0">
      <selection activeCell="AB1" sqref="AB1"/>
    </sheetView>
  </sheetViews>
  <sheetFormatPr defaultRowHeight="15" x14ac:dyDescent="0.25"/>
  <cols>
    <col min="1" max="1" width="8.5703125" style="4" customWidth="1"/>
    <col min="2" max="2" width="15" style="4" customWidth="1"/>
    <col min="3" max="3" width="20" style="4" customWidth="1"/>
    <col min="4" max="4" width="15.5703125" style="4" customWidth="1"/>
    <col min="5" max="5" width="13.28515625" style="4" customWidth="1"/>
    <col min="6" max="6" width="17.85546875" style="4" customWidth="1"/>
    <col min="7" max="7" width="18.7109375" style="4" customWidth="1"/>
    <col min="8" max="8" width="17.28515625" style="4" customWidth="1"/>
  </cols>
  <sheetData>
    <row r="1" spans="1:11" x14ac:dyDescent="0.25">
      <c r="B1" s="5" t="s">
        <v>19</v>
      </c>
      <c r="C1" s="25">
        <f>AVERAGE(C11:C270)</f>
        <v>1.6829161319082485E-2</v>
      </c>
      <c r="D1" s="25">
        <f t="shared" ref="D1:H1" si="0">AVERAGE(D11:D270)</f>
        <v>-1.0617819345992137E-2</v>
      </c>
      <c r="E1" s="25">
        <f t="shared" si="0"/>
        <v>0.34640399128326216</v>
      </c>
      <c r="F1" s="25">
        <f t="shared" si="0"/>
        <v>-7.0861905684564325E-2</v>
      </c>
      <c r="G1" s="25">
        <f t="shared" si="0"/>
        <v>8.0015008622851269E-3</v>
      </c>
      <c r="H1" s="25">
        <f t="shared" si="0"/>
        <v>-3.9400137619275528E-2</v>
      </c>
    </row>
    <row r="2" spans="1:11" x14ac:dyDescent="0.25">
      <c r="B2" s="5" t="s">
        <v>20</v>
      </c>
      <c r="C2" s="25">
        <f>MIN(C11:C270)</f>
        <v>-2.0009920337710128</v>
      </c>
      <c r="D2" s="25">
        <f t="shared" ref="D2:H2" si="1">MIN(D11:D270)</f>
        <v>-1.750454304635781</v>
      </c>
      <c r="E2" s="25">
        <f t="shared" si="1"/>
        <v>-2.9803233875588262</v>
      </c>
      <c r="F2" s="25">
        <f t="shared" si="1"/>
        <v>-0.98073809656690969</v>
      </c>
      <c r="G2" s="25">
        <f t="shared" si="1"/>
        <v>-0.36261729824050803</v>
      </c>
      <c r="H2" s="25">
        <f t="shared" si="1"/>
        <v>-3.4014683781248038</v>
      </c>
      <c r="K2" s="23" t="s">
        <v>24</v>
      </c>
    </row>
    <row r="3" spans="1:11" x14ac:dyDescent="0.25">
      <c r="B3" s="5" t="s">
        <v>21</v>
      </c>
      <c r="C3" s="25">
        <f>MAX(C11:C270)</f>
        <v>1.1827556981094745</v>
      </c>
      <c r="D3" s="25">
        <f t="shared" ref="D3:H3" si="2">MAX(D11:D270)</f>
        <v>2.1783088235294059</v>
      </c>
      <c r="E3" s="25">
        <f t="shared" si="2"/>
        <v>3.5956859288949801</v>
      </c>
      <c r="F3" s="25">
        <f t="shared" si="2"/>
        <v>1.0096668468161738</v>
      </c>
      <c r="G3" s="25">
        <f t="shared" si="2"/>
        <v>1.1014751982479254</v>
      </c>
      <c r="H3" s="25">
        <f t="shared" si="2"/>
        <v>1.9409056024558708</v>
      </c>
    </row>
    <row r="4" spans="1:11" x14ac:dyDescent="0.25">
      <c r="B4" s="5" t="s">
        <v>25</v>
      </c>
      <c r="C4" s="25">
        <f>_xlfn.PERCENTILE.EXC(C11:C270,0.15)</f>
        <v>-0.17937097837487814</v>
      </c>
      <c r="D4" s="25">
        <f t="shared" ref="D4:H4" si="3">_xlfn.PERCENTILE.EXC(D11:D270,0.15)</f>
        <v>-0.13128845553206506</v>
      </c>
      <c r="E4" s="25">
        <f t="shared" si="3"/>
        <v>-0.33152445187643031</v>
      </c>
      <c r="F4" s="25">
        <f t="shared" si="3"/>
        <v>-0.20247095064443599</v>
      </c>
      <c r="G4" s="25">
        <f t="shared" si="3"/>
        <v>-5.7469113872485877E-2</v>
      </c>
      <c r="H4" s="25">
        <f t="shared" si="3"/>
        <v>-0.32499822478001406</v>
      </c>
    </row>
    <row r="5" spans="1:11" x14ac:dyDescent="0.25">
      <c r="B5" s="5" t="s">
        <v>26</v>
      </c>
      <c r="C5" s="25">
        <f>_xlfn.PERCENTILE.EXC(C11:C270,0.85)</f>
        <v>0.21823457599267326</v>
      </c>
      <c r="D5" s="25">
        <f t="shared" ref="D5:H5" si="4">_xlfn.PERCENTILE.EXC(D11:D270,0.85)</f>
        <v>0.10816420502767769</v>
      </c>
      <c r="E5" s="25">
        <f t="shared" si="4"/>
        <v>0.96623630771860292</v>
      </c>
      <c r="F5" s="25">
        <f t="shared" si="4"/>
        <v>3.3843315136680006E-2</v>
      </c>
      <c r="G5" s="25">
        <f t="shared" si="4"/>
        <v>7.6716822201326806E-2</v>
      </c>
      <c r="H5" s="25">
        <f t="shared" si="4"/>
        <v>0.18887386157819464</v>
      </c>
    </row>
    <row r="7" spans="1:11" x14ac:dyDescent="0.25">
      <c r="C7" s="4" t="s">
        <v>14</v>
      </c>
      <c r="D7" s="4" t="s">
        <v>12</v>
      </c>
      <c r="E7" s="4" t="s">
        <v>12</v>
      </c>
      <c r="F7" s="4" t="s">
        <v>15</v>
      </c>
      <c r="G7" s="4" t="s">
        <v>17</v>
      </c>
      <c r="H7" s="4" t="s">
        <v>23</v>
      </c>
    </row>
    <row r="8" spans="1:11" x14ac:dyDescent="0.25">
      <c r="C8" s="4" t="s">
        <v>33</v>
      </c>
      <c r="D8" s="4" t="s">
        <v>33</v>
      </c>
      <c r="E8" s="4" t="s">
        <v>33</v>
      </c>
      <c r="F8" s="4" t="s">
        <v>33</v>
      </c>
      <c r="G8" s="4" t="s">
        <v>33</v>
      </c>
      <c r="H8" s="4" t="s">
        <v>33</v>
      </c>
      <c r="K8" s="24"/>
    </row>
    <row r="9" spans="1:11" x14ac:dyDescent="0.25">
      <c r="B9" s="4" t="s">
        <v>1</v>
      </c>
      <c r="C9" s="4" t="s">
        <v>3</v>
      </c>
      <c r="D9" s="4" t="s">
        <v>9</v>
      </c>
      <c r="E9" s="4" t="s">
        <v>10</v>
      </c>
      <c r="F9" s="4" t="s">
        <v>10</v>
      </c>
      <c r="G9" s="4" t="s">
        <v>11</v>
      </c>
      <c r="H9" s="4" t="s">
        <v>11</v>
      </c>
    </row>
    <row r="10" spans="1:11" ht="15.75" thickBot="1" x14ac:dyDescent="0.3">
      <c r="A10" s="20" t="s">
        <v>0</v>
      </c>
      <c r="B10" s="20" t="s">
        <v>2</v>
      </c>
      <c r="C10" s="20" t="s">
        <v>27</v>
      </c>
      <c r="D10" s="20" t="s">
        <v>22</v>
      </c>
      <c r="E10" s="20" t="s">
        <v>22</v>
      </c>
      <c r="F10" s="20" t="s">
        <v>22</v>
      </c>
      <c r="G10" s="20" t="s">
        <v>22</v>
      </c>
      <c r="H10" s="20" t="s">
        <v>22</v>
      </c>
    </row>
    <row r="11" spans="1:11" x14ac:dyDescent="0.25">
      <c r="A11" s="1">
        <v>41651</v>
      </c>
      <c r="B11" s="4">
        <v>1</v>
      </c>
      <c r="C11" s="6">
        <v>-0.14201760692924381</v>
      </c>
      <c r="D11" s="6">
        <v>0</v>
      </c>
      <c r="E11" s="6">
        <v>-0.11377436213692249</v>
      </c>
      <c r="F11" s="6">
        <v>4.6229299972452509E-2</v>
      </c>
      <c r="G11" s="6">
        <v>-4.8415593761035325E-3</v>
      </c>
      <c r="H11" s="6">
        <v>1.5162713084833968E-2</v>
      </c>
    </row>
    <row r="12" spans="1:11" x14ac:dyDescent="0.25">
      <c r="A12" s="1">
        <v>41658</v>
      </c>
      <c r="B12" s="4">
        <v>2</v>
      </c>
      <c r="C12" s="6">
        <v>0.10635857459473641</v>
      </c>
      <c r="D12" s="6">
        <v>0.10818444143458805</v>
      </c>
      <c r="E12" s="6">
        <v>0.2851078653321224</v>
      </c>
      <c r="F12" s="6">
        <v>-5.4888472558502599E-2</v>
      </c>
      <c r="G12" s="6">
        <v>-0.10539437954273012</v>
      </c>
      <c r="H12" s="6">
        <v>0.33460806186351988</v>
      </c>
    </row>
    <row r="13" spans="1:11" x14ac:dyDescent="0.25">
      <c r="A13" s="1">
        <v>41665</v>
      </c>
      <c r="B13" s="4">
        <v>3</v>
      </c>
      <c r="C13" s="6">
        <v>7.8588876472167613E-3</v>
      </c>
      <c r="D13" s="6">
        <v>5.0217155266011559E-2</v>
      </c>
      <c r="E13" s="6">
        <v>0.7635242424408375</v>
      </c>
      <c r="F13" s="6">
        <v>-9.6476367910725003E-2</v>
      </c>
      <c r="G13" s="6">
        <v>0.16714818854080704</v>
      </c>
      <c r="H13" s="6">
        <v>-0.29285852532638046</v>
      </c>
    </row>
    <row r="14" spans="1:11" x14ac:dyDescent="0.25">
      <c r="A14" s="1">
        <v>41672</v>
      </c>
      <c r="B14" s="4">
        <v>4</v>
      </c>
      <c r="C14" s="6">
        <v>-6.5901179752216876E-2</v>
      </c>
      <c r="D14" s="6">
        <v>2.6957889255015743E-2</v>
      </c>
      <c r="E14" s="6">
        <v>-2.10760875401661E-2</v>
      </c>
      <c r="F14" s="6">
        <v>8.9226917567089004E-3</v>
      </c>
      <c r="G14" s="6">
        <v>0.1814349869155194</v>
      </c>
      <c r="H14" s="6">
        <v>-0.4285656234360431</v>
      </c>
    </row>
    <row r="15" spans="1:11" x14ac:dyDescent="0.25">
      <c r="A15" s="1">
        <v>41679</v>
      </c>
      <c r="B15" s="4">
        <v>5</v>
      </c>
      <c r="C15" s="6">
        <v>-0.32608073599965337</v>
      </c>
      <c r="D15" s="6">
        <v>5.3222781836751665E-2</v>
      </c>
      <c r="E15" s="6">
        <v>0.37254391107265405</v>
      </c>
      <c r="F15" s="6">
        <v>-7.7453037169533445E-2</v>
      </c>
      <c r="G15" s="6">
        <v>0</v>
      </c>
      <c r="H15" s="6">
        <v>0</v>
      </c>
    </row>
    <row r="16" spans="1:11" x14ac:dyDescent="0.25">
      <c r="A16" s="1">
        <v>41686</v>
      </c>
      <c r="B16" s="4">
        <v>6</v>
      </c>
      <c r="C16" s="6">
        <v>8.3958625820315547E-2</v>
      </c>
      <c r="D16" s="6">
        <v>-8.6261718749994998E-2</v>
      </c>
      <c r="E16" s="6">
        <v>0.41314273553908265</v>
      </c>
      <c r="F16" s="6">
        <v>-8.6857264460917349E-2</v>
      </c>
      <c r="G16" s="6">
        <v>-5.2035521753026615E-2</v>
      </c>
      <c r="H16" s="6">
        <v>0.10796814035634839</v>
      </c>
    </row>
    <row r="17" spans="1:8" x14ac:dyDescent="0.25">
      <c r="A17" s="1">
        <v>41693</v>
      </c>
      <c r="B17" s="4">
        <v>7</v>
      </c>
      <c r="C17" s="6">
        <v>-3.93291345517639E-2</v>
      </c>
      <c r="D17" s="6">
        <v>-0.44689492104660644</v>
      </c>
      <c r="E17" s="6">
        <v>0.19744494178948457</v>
      </c>
      <c r="F17" s="6">
        <v>-0.11255261680426543</v>
      </c>
      <c r="G17" s="6">
        <v>0.15086352810942572</v>
      </c>
      <c r="H17" s="6">
        <v>-0.42913830294526178</v>
      </c>
    </row>
    <row r="18" spans="1:8" x14ac:dyDescent="0.25">
      <c r="A18" s="1">
        <v>41700</v>
      </c>
      <c r="B18" s="4">
        <v>8</v>
      </c>
      <c r="C18" s="6">
        <v>0.37172166729808964</v>
      </c>
      <c r="D18" s="6">
        <v>0</v>
      </c>
      <c r="E18" s="6">
        <v>0.33415556136677083</v>
      </c>
      <c r="F18" s="6">
        <v>-0.13584565933635417</v>
      </c>
      <c r="G18" s="6">
        <v>-6.9534327081157699E-3</v>
      </c>
      <c r="H18" s="6">
        <v>2.304534658875923E-2</v>
      </c>
    </row>
    <row r="19" spans="1:8" x14ac:dyDescent="0.25">
      <c r="A19" s="1">
        <v>41707</v>
      </c>
      <c r="B19" s="4">
        <v>9</v>
      </c>
      <c r="C19" s="6">
        <v>-1.0346737920372107E-2</v>
      </c>
      <c r="D19" s="6">
        <v>0.15140285954583987</v>
      </c>
      <c r="E19" s="6">
        <v>0.25643580522759635</v>
      </c>
      <c r="F19" s="6">
        <v>-1.3568467233341153E-2</v>
      </c>
      <c r="G19" s="6">
        <v>-6.9597374994714301E-3</v>
      </c>
      <c r="H19" s="6">
        <v>7.304209355521607E-2</v>
      </c>
    </row>
    <row r="20" spans="1:8" x14ac:dyDescent="0.25">
      <c r="A20" s="1">
        <v>41714</v>
      </c>
      <c r="B20" s="4">
        <v>10</v>
      </c>
      <c r="C20" s="6">
        <v>7.6622385969074003E-2</v>
      </c>
      <c r="D20" s="6">
        <v>-4.0822784810131907E-2</v>
      </c>
      <c r="E20" s="6">
        <v>0.35825109725541893</v>
      </c>
      <c r="F20" s="6">
        <v>-7.1741578525831073E-2</v>
      </c>
      <c r="G20" s="6">
        <v>4.9099170753663657E-3</v>
      </c>
      <c r="H20" s="6">
        <v>-5.0845897605711343E-3</v>
      </c>
    </row>
    <row r="21" spans="1:8" x14ac:dyDescent="0.25">
      <c r="A21" s="1">
        <v>41721</v>
      </c>
      <c r="B21" s="4">
        <v>11</v>
      </c>
      <c r="C21" s="6">
        <v>0.17899165810081286</v>
      </c>
      <c r="D21" s="6">
        <v>1.9732992503833202E-2</v>
      </c>
      <c r="E21" s="6">
        <v>0.22901756019714981</v>
      </c>
      <c r="F21" s="6">
        <v>-6.0990984724725195E-2</v>
      </c>
      <c r="G21" s="6">
        <v>3.1604307184807112E-2</v>
      </c>
      <c r="H21" s="6">
        <v>-4.8397523869880388E-2</v>
      </c>
    </row>
    <row r="22" spans="1:8" x14ac:dyDescent="0.25">
      <c r="A22" s="1">
        <v>41728</v>
      </c>
      <c r="B22" s="4">
        <v>12</v>
      </c>
      <c r="C22" s="6">
        <v>0.14319557637440994</v>
      </c>
      <c r="D22" s="6">
        <v>-0.1596990556859339</v>
      </c>
      <c r="E22" s="6">
        <v>0.3498442459756177</v>
      </c>
      <c r="F22" s="6">
        <v>-4.0155143672819804E-2</v>
      </c>
      <c r="G22" s="6">
        <v>0.25232617469305296</v>
      </c>
      <c r="H22" s="6">
        <v>-0.93766100792413454</v>
      </c>
    </row>
    <row r="23" spans="1:8" x14ac:dyDescent="0.25">
      <c r="A23" s="1">
        <v>41735</v>
      </c>
      <c r="B23" s="4">
        <v>13</v>
      </c>
      <c r="C23" s="6">
        <v>0.35165681355923084</v>
      </c>
      <c r="D23" s="6">
        <v>2.9333496093755684E-2</v>
      </c>
      <c r="E23" s="6">
        <v>0.80959116166556555</v>
      </c>
      <c r="F23" s="6">
        <v>-7.0413721146934449E-2</v>
      </c>
      <c r="G23" s="6">
        <v>0</v>
      </c>
      <c r="H23" s="6">
        <v>0</v>
      </c>
    </row>
    <row r="24" spans="1:8" x14ac:dyDescent="0.25">
      <c r="A24" s="1">
        <v>41742</v>
      </c>
      <c r="B24" s="4">
        <v>14</v>
      </c>
      <c r="C24" s="6">
        <v>0.46413634366984979</v>
      </c>
      <c r="D24" s="6">
        <v>0</v>
      </c>
      <c r="E24" s="6">
        <v>8.7681838770237164E-2</v>
      </c>
      <c r="F24" s="6">
        <v>-2.3144991203878362E-3</v>
      </c>
      <c r="G24" s="6">
        <v>2.1463533727143158E-2</v>
      </c>
      <c r="H24" s="6">
        <v>-0.19853768697598184</v>
      </c>
    </row>
    <row r="25" spans="1:8" x14ac:dyDescent="0.25">
      <c r="A25" s="1">
        <v>41749</v>
      </c>
      <c r="B25" s="4">
        <v>15</v>
      </c>
      <c r="C25" s="6">
        <v>9.4000740649619274E-2</v>
      </c>
      <c r="D25" s="6">
        <v>-1.0874172319802256E-2</v>
      </c>
      <c r="E25" s="6">
        <v>-0.51248188705588404</v>
      </c>
      <c r="F25" s="6">
        <v>0.20751933364724096</v>
      </c>
      <c r="G25" s="6">
        <v>2.4362313443447192E-2</v>
      </c>
      <c r="H25" s="6">
        <v>-4.5645010775302808E-2</v>
      </c>
    </row>
    <row r="26" spans="1:8" x14ac:dyDescent="0.25">
      <c r="A26" s="1">
        <v>41756</v>
      </c>
      <c r="B26" s="4">
        <v>16</v>
      </c>
      <c r="C26" s="6">
        <v>-5.9738555691552619E-2</v>
      </c>
      <c r="D26" s="6">
        <v>0.31073446327684451</v>
      </c>
      <c r="E26" s="6">
        <v>-0.69532870794705559</v>
      </c>
      <c r="F26" s="6">
        <v>0.29467678521700691</v>
      </c>
      <c r="G26" s="6">
        <v>0.23866494041669739</v>
      </c>
      <c r="H26" s="6">
        <v>-0.44132773536455261</v>
      </c>
    </row>
    <row r="27" spans="1:8" x14ac:dyDescent="0.25">
      <c r="A27" s="1">
        <v>41763</v>
      </c>
      <c r="B27" s="4">
        <v>17</v>
      </c>
      <c r="C27" s="6">
        <v>-6.5967468815557595E-2</v>
      </c>
      <c r="D27" s="6">
        <v>0.32818875716904472</v>
      </c>
      <c r="E27" s="6">
        <v>-0.32774052754663785</v>
      </c>
      <c r="F27" s="6">
        <v>0.23225703104711215</v>
      </c>
      <c r="G27" s="6">
        <v>6.5904342319072384E-2</v>
      </c>
      <c r="H27" s="6">
        <v>-0.53410176119655262</v>
      </c>
    </row>
    <row r="28" spans="1:8" x14ac:dyDescent="0.25">
      <c r="A28" s="1">
        <v>41770</v>
      </c>
      <c r="B28" s="4">
        <v>18</v>
      </c>
      <c r="C28" s="6">
        <v>-0.44124526134237385</v>
      </c>
      <c r="D28" s="6">
        <v>6.3647600181298003E-3</v>
      </c>
      <c r="E28" s="6">
        <v>6.1385821177879052E-2</v>
      </c>
      <c r="F28" s="6">
        <v>-8.6062442518084481E-3</v>
      </c>
      <c r="G28" s="6">
        <v>3.210600550687559E-2</v>
      </c>
      <c r="H28" s="6">
        <v>-0.17790070836031191</v>
      </c>
    </row>
    <row r="29" spans="1:8" x14ac:dyDescent="0.25">
      <c r="A29" s="1">
        <v>41777</v>
      </c>
      <c r="B29" s="4">
        <v>19</v>
      </c>
      <c r="C29" s="6">
        <v>4.2177394950698499E-2</v>
      </c>
      <c r="D29" s="6">
        <v>-2.3795095323407622E-2</v>
      </c>
      <c r="E29" s="6">
        <v>-0.40011043862685369</v>
      </c>
      <c r="F29" s="6">
        <v>5.9881016451271307E-2</v>
      </c>
      <c r="G29" s="6">
        <v>3.2898495524648297E-2</v>
      </c>
      <c r="H29" s="6">
        <v>-0.2171015044753517</v>
      </c>
    </row>
    <row r="30" spans="1:8" x14ac:dyDescent="0.25">
      <c r="A30" s="1">
        <v>41784</v>
      </c>
      <c r="B30" s="4">
        <v>20</v>
      </c>
      <c r="C30" s="6">
        <v>0.49638418170715681</v>
      </c>
      <c r="D30" s="6">
        <v>5.6759760129324377E-2</v>
      </c>
      <c r="E30" s="6">
        <v>-0.49752062180215262</v>
      </c>
      <c r="F30" s="6">
        <v>6.2476936791597382E-2</v>
      </c>
      <c r="G30" s="6">
        <v>2.7612851448395759E-2</v>
      </c>
      <c r="H30" s="6">
        <v>-0.23239691417660424</v>
      </c>
    </row>
    <row r="31" spans="1:8" x14ac:dyDescent="0.25">
      <c r="A31" s="1">
        <v>41791</v>
      </c>
      <c r="B31" s="4">
        <v>21</v>
      </c>
      <c r="C31" s="6">
        <v>-0.38060156329243</v>
      </c>
      <c r="D31" s="6">
        <v>-3.0707071811235664E-2</v>
      </c>
      <c r="E31" s="6">
        <v>0.2801945799743919</v>
      </c>
      <c r="F31" s="6">
        <v>-3.98127442443581E-2</v>
      </c>
      <c r="G31" s="6">
        <v>-2.6284260191488329E-2</v>
      </c>
      <c r="H31" s="6">
        <v>6.3712077699136671E-2</v>
      </c>
    </row>
    <row r="32" spans="1:8" x14ac:dyDescent="0.25">
      <c r="A32" s="1">
        <v>41798</v>
      </c>
      <c r="B32" s="4">
        <v>22</v>
      </c>
      <c r="C32" s="6">
        <v>-0.24689395412730164</v>
      </c>
      <c r="D32" s="6">
        <v>4.3560001767900758E-2</v>
      </c>
      <c r="E32" s="6">
        <v>0.871526463782061</v>
      </c>
      <c r="F32" s="6">
        <v>-0.1084692637570015</v>
      </c>
      <c r="G32" s="6">
        <v>-3.2416698288415091E-2</v>
      </c>
      <c r="H32" s="6">
        <v>0.15758574311783491</v>
      </c>
    </row>
    <row r="33" spans="1:8" x14ac:dyDescent="0.25">
      <c r="A33" s="1">
        <v>41805</v>
      </c>
      <c r="B33" s="4">
        <v>23</v>
      </c>
      <c r="C33" s="6">
        <v>-0.17059048178398939</v>
      </c>
      <c r="D33" s="6">
        <v>0</v>
      </c>
      <c r="E33" s="6">
        <v>-1.7689110330735502E-2</v>
      </c>
      <c r="F33" s="6">
        <v>2.3151621302019976E-3</v>
      </c>
      <c r="G33" s="6">
        <v>4.1016378184366431E-2</v>
      </c>
      <c r="H33" s="6">
        <v>-0.52897568724532107</v>
      </c>
    </row>
    <row r="34" spans="1:8" x14ac:dyDescent="0.25">
      <c r="A34" s="1">
        <v>41812</v>
      </c>
      <c r="B34" s="4">
        <v>24</v>
      </c>
      <c r="C34" s="6">
        <v>9.0950415568840981E-2</v>
      </c>
      <c r="D34" s="6">
        <v>-6.5120574788579688E-2</v>
      </c>
      <c r="E34" s="6">
        <v>0.80091260369584916</v>
      </c>
      <c r="F34" s="6">
        <v>-0.15907885138227584</v>
      </c>
      <c r="G34" s="6">
        <v>-2.3497883736951053E-2</v>
      </c>
      <c r="H34" s="6">
        <v>6.6498454153673947E-2</v>
      </c>
    </row>
    <row r="35" spans="1:8" x14ac:dyDescent="0.25">
      <c r="A35" s="1">
        <v>41819</v>
      </c>
      <c r="B35" s="4">
        <v>25</v>
      </c>
      <c r="C35" s="6">
        <v>-0.20520003945858889</v>
      </c>
      <c r="D35" s="6">
        <v>3.1458108524418549E-2</v>
      </c>
      <c r="E35" s="6">
        <v>0.78094969163106498</v>
      </c>
      <c r="F35" s="6">
        <v>-0.22906007399393502</v>
      </c>
      <c r="G35" s="6">
        <v>2.9756856363604811E-2</v>
      </c>
      <c r="H35" s="6">
        <v>-0.21024863680045769</v>
      </c>
    </row>
    <row r="36" spans="1:8" x14ac:dyDescent="0.25">
      <c r="A36" s="1">
        <v>41826</v>
      </c>
      <c r="B36" s="4">
        <v>26</v>
      </c>
      <c r="C36" s="6">
        <v>-0.10041548351887286</v>
      </c>
      <c r="D36" s="6">
        <v>-2.2783020078122718E-2</v>
      </c>
      <c r="E36" s="6">
        <v>0.38709974893993149</v>
      </c>
      <c r="F36" s="6">
        <v>-0.10289048543506851</v>
      </c>
      <c r="G36" s="6">
        <v>-1.5432636130640276E-2</v>
      </c>
      <c r="H36" s="6">
        <v>0.13456126035373472</v>
      </c>
    </row>
    <row r="37" spans="1:8" x14ac:dyDescent="0.25">
      <c r="A37" s="1">
        <v>41833</v>
      </c>
      <c r="B37" s="4">
        <v>27</v>
      </c>
      <c r="C37" s="6">
        <v>2.3049525709609497E-2</v>
      </c>
      <c r="D37" s="6">
        <v>-1.7707897578247866E-2</v>
      </c>
      <c r="E37" s="6">
        <v>0.33540029787670278</v>
      </c>
      <c r="F37" s="6">
        <v>-7.460336423267222E-2</v>
      </c>
      <c r="G37" s="6">
        <v>9.852900360809258E-2</v>
      </c>
      <c r="H37" s="6">
        <v>-0.40147099639190742</v>
      </c>
    </row>
    <row r="38" spans="1:8" x14ac:dyDescent="0.25">
      <c r="A38" s="1">
        <v>41840</v>
      </c>
      <c r="B38" s="4">
        <v>28</v>
      </c>
      <c r="C38" s="6">
        <v>0.29204368813879</v>
      </c>
      <c r="D38" s="6">
        <v>-5.9375041956513996E-2</v>
      </c>
      <c r="E38" s="6">
        <v>0.56454028458588823</v>
      </c>
      <c r="F38" s="6">
        <v>-0.12546215682036177</v>
      </c>
      <c r="G38" s="6">
        <v>1.9980257493273257E-2</v>
      </c>
      <c r="H38" s="6">
        <v>-0.60001485969422674</v>
      </c>
    </row>
    <row r="39" spans="1:8" x14ac:dyDescent="0.25">
      <c r="A39" s="1">
        <v>41847</v>
      </c>
      <c r="B39" s="4">
        <v>29</v>
      </c>
      <c r="C39" s="6">
        <v>0.24312003724929809</v>
      </c>
      <c r="D39" s="6">
        <v>-4.4056247845503549E-2</v>
      </c>
      <c r="E39" s="6">
        <v>0.82076779817035117</v>
      </c>
      <c r="F39" s="6">
        <v>-9.923037077496133E-2</v>
      </c>
      <c r="G39" s="6">
        <v>8.4117344852728593E-2</v>
      </c>
      <c r="H39" s="6">
        <v>-0.96588570690508391</v>
      </c>
    </row>
    <row r="40" spans="1:8" x14ac:dyDescent="0.25">
      <c r="A40" s="1">
        <v>41854</v>
      </c>
      <c r="B40" s="4">
        <v>30</v>
      </c>
      <c r="C40" s="6">
        <v>-0.36139652106933795</v>
      </c>
      <c r="D40" s="6">
        <v>3.6792351548058377E-3</v>
      </c>
      <c r="E40" s="6">
        <v>0.81689753650343278</v>
      </c>
      <c r="F40" s="6">
        <v>-0.12308964611375472</v>
      </c>
      <c r="G40" s="6">
        <v>0.16625826980560987</v>
      </c>
      <c r="H40" s="6">
        <v>-0.57374722335845263</v>
      </c>
    </row>
    <row r="41" spans="1:8" x14ac:dyDescent="0.25">
      <c r="A41" s="1">
        <v>41861</v>
      </c>
      <c r="B41" s="4">
        <v>31</v>
      </c>
      <c r="C41" s="6">
        <v>-0.37358112343682137</v>
      </c>
      <c r="D41" s="6">
        <v>-2.7814197540294572E-3</v>
      </c>
      <c r="E41" s="6">
        <v>-0.56727861611497588</v>
      </c>
      <c r="F41" s="6">
        <v>6.2726266697524125E-2</v>
      </c>
      <c r="G41" s="6">
        <v>0.1262501090169792</v>
      </c>
      <c r="H41" s="6">
        <v>-0.2137462288736458</v>
      </c>
    </row>
    <row r="42" spans="1:8" x14ac:dyDescent="0.25">
      <c r="A42" s="1">
        <v>41868</v>
      </c>
      <c r="B42" s="4">
        <v>32</v>
      </c>
      <c r="C42" s="6">
        <v>-0.65732771180023519</v>
      </c>
      <c r="D42" s="6">
        <v>-0.23720864773247285</v>
      </c>
      <c r="E42" s="6">
        <v>0.95062019126712016</v>
      </c>
      <c r="F42" s="6">
        <v>-8.9388353654754837E-2</v>
      </c>
      <c r="G42" s="6">
        <v>1.3461638201135884E-2</v>
      </c>
      <c r="H42" s="6">
        <v>-0.67654080320511412</v>
      </c>
    </row>
    <row r="43" spans="1:8" x14ac:dyDescent="0.25">
      <c r="A43" s="1">
        <v>41875</v>
      </c>
      <c r="B43" s="4">
        <v>33</v>
      </c>
      <c r="C43" s="6">
        <v>2.547564482253506E-2</v>
      </c>
      <c r="D43" s="6">
        <v>4.9294582354974636E-2</v>
      </c>
      <c r="E43" s="6">
        <v>0.96609718621141383</v>
      </c>
      <c r="F43" s="6">
        <v>-0.17390220343702367</v>
      </c>
      <c r="G43" s="6">
        <v>7.7057486393584895E-2</v>
      </c>
      <c r="H43" s="6">
        <v>-0.4529412929032901</v>
      </c>
    </row>
    <row r="44" spans="1:8" x14ac:dyDescent="0.25">
      <c r="A44" s="1">
        <v>41882</v>
      </c>
      <c r="B44" s="4">
        <v>34</v>
      </c>
      <c r="C44" s="6">
        <v>9.5447381898935646E-2</v>
      </c>
      <c r="D44" s="6">
        <v>-0.3488696732136134</v>
      </c>
      <c r="E44" s="6">
        <v>-0.36557977084456184</v>
      </c>
      <c r="F44" s="6">
        <v>4.4153463429381645E-3</v>
      </c>
      <c r="G44" s="6">
        <v>-3.6584483584647387E-2</v>
      </c>
      <c r="H44" s="6">
        <v>9.3420399227852613E-2</v>
      </c>
    </row>
    <row r="45" spans="1:8" x14ac:dyDescent="0.25">
      <c r="A45" s="1">
        <v>41889</v>
      </c>
      <c r="B45" s="4">
        <v>35</v>
      </c>
      <c r="C45" s="6">
        <v>-1.4225820831711644E-2</v>
      </c>
      <c r="D45" s="6">
        <v>0</v>
      </c>
      <c r="E45" s="6">
        <v>1.1361325515428291</v>
      </c>
      <c r="F45" s="6">
        <v>-0.15386073458998339</v>
      </c>
      <c r="G45" s="6">
        <v>0.13737919778290575</v>
      </c>
      <c r="H45" s="6">
        <v>-0.52262446432646925</v>
      </c>
    </row>
    <row r="46" spans="1:8" x14ac:dyDescent="0.25">
      <c r="A46" s="1">
        <v>41896</v>
      </c>
      <c r="B46" s="4">
        <v>36</v>
      </c>
      <c r="C46" s="6">
        <v>2.3528212997092623E-2</v>
      </c>
      <c r="D46" s="6">
        <v>-3.1847130897318721E-2</v>
      </c>
      <c r="E46" s="6">
        <v>0.954907276344926</v>
      </c>
      <c r="F46" s="6">
        <v>-0.515093944358199</v>
      </c>
      <c r="G46" s="6">
        <v>-1.1143604562221299E-2</v>
      </c>
      <c r="H46" s="6">
        <v>0.4588576161409037</v>
      </c>
    </row>
    <row r="47" spans="1:8" x14ac:dyDescent="0.25">
      <c r="A47" s="1">
        <v>41903</v>
      </c>
      <c r="B47" s="4">
        <v>37</v>
      </c>
      <c r="C47" s="6">
        <v>8.6065249879538896E-3</v>
      </c>
      <c r="D47" s="6">
        <v>0</v>
      </c>
      <c r="E47" s="6">
        <v>1.9334477847549465</v>
      </c>
      <c r="F47" s="6">
        <v>-0.1565485531356785</v>
      </c>
      <c r="G47" s="6">
        <v>0</v>
      </c>
      <c r="H47" s="6">
        <v>0</v>
      </c>
    </row>
    <row r="48" spans="1:8" x14ac:dyDescent="0.25">
      <c r="A48" s="1">
        <v>41910</v>
      </c>
      <c r="B48" s="4">
        <v>38</v>
      </c>
      <c r="C48" s="6">
        <v>-2.0009920337710128</v>
      </c>
      <c r="D48" s="6">
        <v>0</v>
      </c>
      <c r="E48" s="6">
        <v>0.96510869877954519</v>
      </c>
      <c r="F48" s="6">
        <v>-0.19489496332982981</v>
      </c>
      <c r="G48" s="6"/>
      <c r="H48" s="6"/>
    </row>
    <row r="49" spans="1:8" x14ac:dyDescent="0.25">
      <c r="A49" s="1">
        <v>41917</v>
      </c>
      <c r="B49" s="4">
        <v>39</v>
      </c>
      <c r="C49" s="6">
        <v>0.2192800640865471</v>
      </c>
      <c r="D49" s="6">
        <v>0</v>
      </c>
      <c r="E49" s="6">
        <v>0.85220984751447304</v>
      </c>
      <c r="F49" s="6">
        <v>-0.12778588002458946</v>
      </c>
      <c r="G49" s="6">
        <v>-0.10068822519309606</v>
      </c>
      <c r="H49" s="6">
        <v>0.72931360586159144</v>
      </c>
    </row>
    <row r="50" spans="1:8" x14ac:dyDescent="0.25">
      <c r="A50" s="1">
        <v>41924</v>
      </c>
      <c r="B50" s="4">
        <v>40</v>
      </c>
      <c r="C50" s="6">
        <v>4.4252694281794902E-2</v>
      </c>
      <c r="D50" s="6">
        <v>0</v>
      </c>
      <c r="E50" s="6">
        <v>0.53862674793802512</v>
      </c>
      <c r="F50" s="6">
        <v>-6.1379355577599881E-2</v>
      </c>
      <c r="G50" s="6">
        <v>-3.1335302971911005E-3</v>
      </c>
      <c r="H50" s="6">
        <v>0.1768591454840589</v>
      </c>
    </row>
    <row r="51" spans="1:8" x14ac:dyDescent="0.25">
      <c r="A51" s="1">
        <v>41931</v>
      </c>
      <c r="B51" s="4">
        <v>41</v>
      </c>
      <c r="C51" s="6">
        <v>9.2747388147529364E-2</v>
      </c>
      <c r="D51" s="6">
        <v>2.0750950199897034E-2</v>
      </c>
      <c r="E51" s="6">
        <v>0.72252109553693344</v>
      </c>
      <c r="F51" s="6">
        <v>-4.7483176924004056E-2</v>
      </c>
      <c r="G51" s="6">
        <v>-2.103582663082193E-2</v>
      </c>
      <c r="H51" s="6">
        <v>6.896051125980307E-2</v>
      </c>
    </row>
    <row r="52" spans="1:8" x14ac:dyDescent="0.25">
      <c r="A52" s="1">
        <v>41938</v>
      </c>
      <c r="B52" s="4">
        <v>42</v>
      </c>
      <c r="C52" s="6">
        <v>-0.1419354841455629</v>
      </c>
      <c r="D52" s="6">
        <v>1.1045688836104546</v>
      </c>
      <c r="E52" s="6">
        <v>0.58327196954732585</v>
      </c>
      <c r="F52" s="6">
        <v>7.3277462711388353E-2</v>
      </c>
      <c r="G52" s="6">
        <v>-9.1755056309722249E-2</v>
      </c>
      <c r="H52" s="6">
        <v>0.20824799544809025</v>
      </c>
    </row>
    <row r="53" spans="1:8" x14ac:dyDescent="0.25">
      <c r="A53" s="1">
        <v>41945</v>
      </c>
      <c r="B53" s="4">
        <v>43</v>
      </c>
      <c r="C53" s="6">
        <v>7.9443378486530492E-2</v>
      </c>
      <c r="D53" s="6">
        <v>0</v>
      </c>
      <c r="E53" s="6">
        <v>1.6313361726224116</v>
      </c>
      <c r="F53" s="6">
        <v>-0.2586632170260259</v>
      </c>
      <c r="G53" s="6">
        <v>-2.6690662967780554E-2</v>
      </c>
      <c r="H53" s="6">
        <v>0.27331238879003195</v>
      </c>
    </row>
    <row r="54" spans="1:8" x14ac:dyDescent="0.25">
      <c r="A54" s="1">
        <v>41952</v>
      </c>
      <c r="B54" s="4">
        <v>44</v>
      </c>
      <c r="C54" s="6">
        <v>0.30641332542325017</v>
      </c>
      <c r="D54" s="6">
        <v>-9.9569790911488099E-2</v>
      </c>
      <c r="E54" s="6">
        <v>6.6523225060336699E-2</v>
      </c>
      <c r="F54" s="6">
        <v>-1.3478605994350801E-2</v>
      </c>
      <c r="G54" s="6">
        <v>1.2188670068212559E-2</v>
      </c>
      <c r="H54" s="6">
        <v>-0.50781560239272494</v>
      </c>
    </row>
    <row r="55" spans="1:8" x14ac:dyDescent="0.25">
      <c r="A55" s="1">
        <v>41959</v>
      </c>
      <c r="B55" s="4">
        <v>45</v>
      </c>
      <c r="C55" s="6">
        <v>-0.12735867359072017</v>
      </c>
      <c r="D55" s="6">
        <v>0.26090818462949983</v>
      </c>
      <c r="E55" s="6">
        <v>0.74553534939474275</v>
      </c>
      <c r="F55" s="6">
        <v>-2.4453664277132248E-2</v>
      </c>
      <c r="G55" s="6">
        <v>0.20853223222675865</v>
      </c>
      <c r="H55" s="6">
        <v>-3.4014683781248038</v>
      </c>
    </row>
    <row r="56" spans="1:8" x14ac:dyDescent="0.25">
      <c r="A56" s="1">
        <v>41966</v>
      </c>
      <c r="B56" s="4">
        <v>46</v>
      </c>
      <c r="C56" s="6">
        <v>0.46285083428648477</v>
      </c>
      <c r="D56" s="6">
        <v>0</v>
      </c>
      <c r="E56" s="6">
        <v>1.1214658419291084</v>
      </c>
      <c r="F56" s="6">
        <v>-8.8540871938079135E-2</v>
      </c>
      <c r="G56" s="6">
        <v>7.569482962455254E-2</v>
      </c>
      <c r="H56" s="6">
        <v>-0.62430211861763496</v>
      </c>
    </row>
    <row r="57" spans="1:8" x14ac:dyDescent="0.25">
      <c r="A57" s="2">
        <v>41973</v>
      </c>
      <c r="B57" s="4">
        <v>47</v>
      </c>
      <c r="C57" s="6">
        <v>0.67603846891546482</v>
      </c>
      <c r="D57" s="6">
        <v>-7.4141380545313496E-2</v>
      </c>
      <c r="E57" s="6">
        <v>1.6206641184272144</v>
      </c>
      <c r="F57" s="6">
        <v>-0.20933771262747314</v>
      </c>
      <c r="G57" s="6"/>
      <c r="H57" s="6"/>
    </row>
    <row r="58" spans="1:8" x14ac:dyDescent="0.25">
      <c r="A58" s="2">
        <v>41980</v>
      </c>
      <c r="B58" s="4">
        <v>48</v>
      </c>
      <c r="C58" s="6">
        <v>0.16053447874060112</v>
      </c>
      <c r="D58" s="6">
        <v>-1.750454304635781</v>
      </c>
      <c r="E58" s="6">
        <v>0.37357553715665404</v>
      </c>
      <c r="F58" s="6">
        <v>-0.61642995600740846</v>
      </c>
      <c r="G58" s="6"/>
      <c r="H58" s="6"/>
    </row>
    <row r="59" spans="1:8" x14ac:dyDescent="0.25">
      <c r="A59" s="2">
        <v>41987</v>
      </c>
      <c r="B59" s="4">
        <v>49</v>
      </c>
      <c r="C59" s="6">
        <v>2.3525328554882208E-2</v>
      </c>
      <c r="D59" s="6">
        <v>-9.1374602641337788E-2</v>
      </c>
      <c r="E59" s="6">
        <v>1.2863837231558364</v>
      </c>
      <c r="F59" s="6">
        <v>-0.32361688719572612</v>
      </c>
      <c r="G59" s="6">
        <v>-3.5037298272129647E-2</v>
      </c>
      <c r="H59" s="6">
        <v>0.28497002594662035</v>
      </c>
    </row>
    <row r="60" spans="1:8" x14ac:dyDescent="0.25">
      <c r="A60" s="2">
        <v>41994</v>
      </c>
      <c r="B60" s="4">
        <v>50</v>
      </c>
      <c r="C60" s="6">
        <v>-0.24540521946514104</v>
      </c>
      <c r="D60" s="6">
        <v>-7.7910670422198791E-2</v>
      </c>
      <c r="E60" s="6">
        <v>0.51394125015173131</v>
      </c>
      <c r="F60" s="6">
        <v>-9.605936019983119E-2</v>
      </c>
      <c r="G60" s="6">
        <v>2.122899337268791E-2</v>
      </c>
      <c r="H60" s="6">
        <v>-0.55877283768199959</v>
      </c>
    </row>
    <row r="61" spans="1:8" x14ac:dyDescent="0.25">
      <c r="A61" s="2">
        <v>42001</v>
      </c>
      <c r="B61" s="4">
        <v>51</v>
      </c>
      <c r="C61" s="6">
        <v>-1.9943544886587006E-2</v>
      </c>
      <c r="D61" s="6">
        <v>0.45646271257768944</v>
      </c>
      <c r="E61" s="6">
        <v>1.7072173641134611</v>
      </c>
      <c r="F61" s="6">
        <v>-7.2781415183413856E-2</v>
      </c>
      <c r="G61" s="6">
        <v>-9.872622606224013E-4</v>
      </c>
      <c r="H61" s="6">
        <v>9.0072445753150987E-3</v>
      </c>
    </row>
    <row r="62" spans="1:8" x14ac:dyDescent="0.25">
      <c r="A62" s="2">
        <v>42008</v>
      </c>
      <c r="B62" s="4">
        <v>52</v>
      </c>
      <c r="C62" s="6">
        <v>-0.29200706581451641</v>
      </c>
      <c r="D62" s="6">
        <v>0</v>
      </c>
      <c r="E62" s="6">
        <v>3.2527933508604292</v>
      </c>
      <c r="F62" s="6">
        <v>-0.1872090905458208</v>
      </c>
      <c r="G62" s="6">
        <v>2.4084245721979869E-2</v>
      </c>
      <c r="H62" s="6">
        <v>-0.25591453357489513</v>
      </c>
    </row>
    <row r="63" spans="1:8" x14ac:dyDescent="0.25">
      <c r="A63" s="2">
        <v>42015</v>
      </c>
      <c r="B63" s="4">
        <v>53</v>
      </c>
      <c r="C63" s="6">
        <v>-7.4933214380621394E-2</v>
      </c>
      <c r="D63" s="6">
        <v>-0.17819100237906582</v>
      </c>
      <c r="E63" s="6">
        <v>1.5094701638924448</v>
      </c>
      <c r="F63" s="6">
        <v>-0.11052495329505518</v>
      </c>
      <c r="G63" s="6">
        <v>0.14936775441154282</v>
      </c>
      <c r="H63" s="6">
        <v>-0.67063956980720718</v>
      </c>
    </row>
    <row r="64" spans="1:8" x14ac:dyDescent="0.25">
      <c r="A64" s="2">
        <v>42022</v>
      </c>
      <c r="B64" s="4">
        <v>54</v>
      </c>
      <c r="C64" s="6">
        <v>0.65235249087459124</v>
      </c>
      <c r="D64" s="6">
        <v>0</v>
      </c>
      <c r="E64" s="6">
        <v>0.95159729575456709</v>
      </c>
      <c r="F64" s="6">
        <v>-0.46840087319074541</v>
      </c>
      <c r="G64" s="6">
        <v>0</v>
      </c>
      <c r="H64" s="6">
        <v>0</v>
      </c>
    </row>
    <row r="65" spans="1:8" x14ac:dyDescent="0.25">
      <c r="A65" s="2">
        <v>42029</v>
      </c>
      <c r="B65" s="4">
        <v>55</v>
      </c>
      <c r="C65" s="6">
        <v>-0.35726435621052133</v>
      </c>
      <c r="D65" s="6">
        <v>-1.2964831804281403</v>
      </c>
      <c r="E65" s="6">
        <v>-0.54793172039180149</v>
      </c>
      <c r="F65" s="6">
        <v>-0.13792805828242649</v>
      </c>
      <c r="G65" s="6">
        <v>-2.5777202679392985E-2</v>
      </c>
      <c r="H65" s="6">
        <v>0.15421547310185701</v>
      </c>
    </row>
    <row r="66" spans="1:8" x14ac:dyDescent="0.25">
      <c r="A66" s="2">
        <v>42036</v>
      </c>
      <c r="B66" s="4">
        <v>56</v>
      </c>
      <c r="C66" s="6">
        <v>-0.61597558080381987</v>
      </c>
      <c r="D66" s="6">
        <v>-1.1331380557904538</v>
      </c>
      <c r="E66" s="6">
        <v>-1.7245116150315027</v>
      </c>
      <c r="F66" s="6">
        <v>0.10549021602318476</v>
      </c>
      <c r="G66" s="6">
        <v>4.3750580389882998E-2</v>
      </c>
      <c r="H66" s="6">
        <v>-0.326244536797617</v>
      </c>
    </row>
    <row r="67" spans="1:8" x14ac:dyDescent="0.25">
      <c r="A67" s="2">
        <v>42043</v>
      </c>
      <c r="B67" s="4">
        <v>57</v>
      </c>
      <c r="C67" s="6">
        <v>-4.4338526570129488E-2</v>
      </c>
      <c r="D67" s="6">
        <v>-7.0233810046488543E-2</v>
      </c>
      <c r="E67" s="6">
        <v>0.39186046377011508</v>
      </c>
      <c r="F67" s="6">
        <v>-0.14813282236269742</v>
      </c>
      <c r="G67" s="6">
        <v>-4.3897844250381013E-2</v>
      </c>
      <c r="H67" s="6">
        <v>0.89610459715586899</v>
      </c>
    </row>
    <row r="68" spans="1:8" x14ac:dyDescent="0.25">
      <c r="A68" s="2">
        <v>42050</v>
      </c>
      <c r="B68" s="4">
        <v>58</v>
      </c>
      <c r="C68" s="6">
        <v>0.30044331576152672</v>
      </c>
      <c r="D68" s="6">
        <v>0</v>
      </c>
      <c r="E68" s="6">
        <v>-0.29965786446359743</v>
      </c>
      <c r="F68" s="6">
        <v>1.0339694130152566E-2</v>
      </c>
      <c r="G68" s="6"/>
      <c r="H68" s="6"/>
    </row>
    <row r="69" spans="1:8" x14ac:dyDescent="0.25">
      <c r="A69" s="2">
        <v>42057</v>
      </c>
      <c r="B69" s="4">
        <v>59</v>
      </c>
      <c r="C69" s="6">
        <v>0.1416332019662434</v>
      </c>
      <c r="D69" s="6">
        <v>0.50012360578813286</v>
      </c>
      <c r="E69" s="6">
        <v>0.5580852218251664</v>
      </c>
      <c r="F69" s="6">
        <v>-1.19068436045211E-2</v>
      </c>
      <c r="G69" s="6">
        <v>-6.9389625111853093E-3</v>
      </c>
      <c r="H69" s="6">
        <v>3.3054323621627191E-2</v>
      </c>
    </row>
    <row r="70" spans="1:8" x14ac:dyDescent="0.25">
      <c r="A70" s="2">
        <v>42064</v>
      </c>
      <c r="B70" s="4">
        <v>60</v>
      </c>
      <c r="C70" s="6">
        <v>-1.3891426147409902E-2</v>
      </c>
      <c r="D70" s="6">
        <v>-0.58032770501830555</v>
      </c>
      <c r="E70" s="6">
        <v>-1.2581074378790902</v>
      </c>
      <c r="F70" s="6">
        <v>0.28190110704278482</v>
      </c>
      <c r="G70" s="6">
        <v>-2.6415471253983469E-2</v>
      </c>
      <c r="H70" s="6">
        <v>0.17358147698820403</v>
      </c>
    </row>
    <row r="71" spans="1:8" x14ac:dyDescent="0.25">
      <c r="A71" s="2">
        <v>42071</v>
      </c>
      <c r="B71" s="4">
        <v>61</v>
      </c>
      <c r="C71" s="6">
        <v>-0.18210945924374755</v>
      </c>
      <c r="D71" s="6">
        <v>-0.34376289539767413</v>
      </c>
      <c r="E71" s="6">
        <v>0.27904460999025105</v>
      </c>
      <c r="F71" s="6">
        <v>-6.0951727900373953E-2</v>
      </c>
      <c r="G71" s="6">
        <v>3.3904006515712126E-2</v>
      </c>
      <c r="H71" s="6">
        <v>-1.9360972141874129</v>
      </c>
    </row>
    <row r="72" spans="1:8" x14ac:dyDescent="0.25">
      <c r="A72" s="2">
        <v>42078</v>
      </c>
      <c r="B72" s="4">
        <v>62</v>
      </c>
      <c r="C72" s="6">
        <v>0.74448722123833022</v>
      </c>
      <c r="D72" s="6">
        <v>-0.47338702911096675</v>
      </c>
      <c r="E72" s="6">
        <v>-0.44610930195437959</v>
      </c>
      <c r="F72" s="6">
        <v>-6.106860548129589E-3</v>
      </c>
      <c r="G72" s="6">
        <v>-8.9967887051329853E-3</v>
      </c>
      <c r="H72" s="6">
        <v>0.15100687340424201</v>
      </c>
    </row>
    <row r="73" spans="1:8" x14ac:dyDescent="0.25">
      <c r="A73" s="2">
        <v>42085</v>
      </c>
      <c r="B73" s="4">
        <v>63</v>
      </c>
      <c r="C73" s="6">
        <v>7.8174045454943553E-2</v>
      </c>
      <c r="D73" s="6">
        <v>0.86911391989255549</v>
      </c>
      <c r="E73" s="6">
        <v>0.62360583713692108</v>
      </c>
      <c r="F73" s="6">
        <v>2.3614992410358582E-2</v>
      </c>
      <c r="G73" s="6">
        <v>1.4420014082617172E-2</v>
      </c>
      <c r="H73" s="6">
        <v>-4.5577544511132828E-2</v>
      </c>
    </row>
    <row r="74" spans="1:8" x14ac:dyDescent="0.25">
      <c r="A74" s="2">
        <v>42092</v>
      </c>
      <c r="B74" s="4">
        <v>64</v>
      </c>
      <c r="C74" s="6">
        <v>0.14477085251417066</v>
      </c>
      <c r="D74" s="6">
        <v>0.51740406976745135</v>
      </c>
      <c r="E74" s="6">
        <v>0.44280093342626969</v>
      </c>
      <c r="F74" s="6">
        <v>1.2808257645019694E-2</v>
      </c>
      <c r="G74" s="6">
        <v>-1.3703354042092997E-2</v>
      </c>
      <c r="H74" s="6">
        <v>0.116301528770407</v>
      </c>
    </row>
    <row r="75" spans="1:8" x14ac:dyDescent="0.25">
      <c r="A75" s="2">
        <v>42099</v>
      </c>
      <c r="B75" s="4">
        <v>65</v>
      </c>
      <c r="C75" s="6">
        <v>0.12747667700546117</v>
      </c>
      <c r="D75" s="6">
        <v>-0.87547892720306209</v>
      </c>
      <c r="E75" s="6">
        <v>-2.5410871598040785E-2</v>
      </c>
      <c r="F75" s="6">
        <v>-7.5413923355853285E-2</v>
      </c>
      <c r="G75" s="6">
        <v>-1.9862900020939378E-3</v>
      </c>
      <c r="H75" s="6">
        <v>8.0082168338435622E-3</v>
      </c>
    </row>
    <row r="76" spans="1:8" x14ac:dyDescent="0.25">
      <c r="A76" s="2">
        <v>42106</v>
      </c>
      <c r="B76" s="4">
        <v>66</v>
      </c>
      <c r="C76" s="6">
        <v>8.3068965042684795E-2</v>
      </c>
      <c r="D76" s="6">
        <v>-7.5100717018898422E-2</v>
      </c>
      <c r="E76" s="6">
        <v>-1.3744237347864043</v>
      </c>
      <c r="F76" s="6">
        <v>0.63558603083859566</v>
      </c>
      <c r="G76" s="6">
        <v>-5.9094397544129151E-2</v>
      </c>
      <c r="H76" s="6">
        <v>1.9409056024558708</v>
      </c>
    </row>
    <row r="77" spans="1:8" x14ac:dyDescent="0.25">
      <c r="A77" s="2">
        <v>42113</v>
      </c>
      <c r="B77" s="4">
        <v>67</v>
      </c>
      <c r="C77" s="6">
        <v>-0.29305117856165452</v>
      </c>
      <c r="D77" s="6">
        <v>0</v>
      </c>
      <c r="E77" s="6">
        <v>0.38844943576390278</v>
      </c>
      <c r="F77" s="6">
        <v>-0.37156032986109722</v>
      </c>
      <c r="G77" s="6">
        <v>-0.1734159919544993</v>
      </c>
      <c r="H77" s="6">
        <v>0.2665864494517507</v>
      </c>
    </row>
    <row r="78" spans="1:8" x14ac:dyDescent="0.25">
      <c r="A78" s="2">
        <v>42120</v>
      </c>
      <c r="B78" s="4">
        <v>68</v>
      </c>
      <c r="C78" s="6">
        <v>0.61075542646048575</v>
      </c>
      <c r="D78" s="6">
        <v>0</v>
      </c>
      <c r="E78" s="6">
        <v>0.28064801616054069</v>
      </c>
      <c r="F78" s="6">
        <v>-1.9355035597271808E-2</v>
      </c>
      <c r="G78" s="6">
        <v>4.5080050616093104E-3</v>
      </c>
      <c r="H78" s="6">
        <v>-1.549626739932819E-2</v>
      </c>
    </row>
    <row r="79" spans="1:8" x14ac:dyDescent="0.25">
      <c r="A79" s="2">
        <v>42127</v>
      </c>
      <c r="B79" s="4">
        <v>69</v>
      </c>
      <c r="C79" s="6">
        <v>-1.5632076330916789E-2</v>
      </c>
      <c r="D79" s="6">
        <v>-4.8229856847115116E-2</v>
      </c>
      <c r="E79" s="6">
        <v>0.70128100980994645</v>
      </c>
      <c r="F79" s="6">
        <v>-0.11871105561974105</v>
      </c>
      <c r="G79" s="6">
        <v>6.956257159413326E-2</v>
      </c>
      <c r="H79" s="6">
        <v>-0.13043437664805424</v>
      </c>
    </row>
    <row r="80" spans="1:8" x14ac:dyDescent="0.25">
      <c r="A80" s="2">
        <v>42134</v>
      </c>
      <c r="B80" s="4">
        <v>70</v>
      </c>
      <c r="C80" s="6">
        <v>-4.9471859503569249E-3</v>
      </c>
      <c r="D80" s="6">
        <v>0</v>
      </c>
      <c r="E80" s="6">
        <v>1.0358846443811274</v>
      </c>
      <c r="F80" s="6">
        <v>-0.19411108315793513</v>
      </c>
      <c r="G80" s="6">
        <v>6.2043224654104279E-2</v>
      </c>
      <c r="H80" s="6">
        <v>-0.79795738569745822</v>
      </c>
    </row>
    <row r="81" spans="1:8" x14ac:dyDescent="0.25">
      <c r="A81" s="2">
        <v>42141</v>
      </c>
      <c r="B81" s="4">
        <v>71</v>
      </c>
      <c r="C81" s="6">
        <v>9.3174143056330649E-2</v>
      </c>
      <c r="D81" s="6">
        <v>0.84795886385896324</v>
      </c>
      <c r="E81" s="6">
        <v>0.94151351006348705</v>
      </c>
      <c r="F81" s="6">
        <v>-2.8487710639637953E-2</v>
      </c>
      <c r="G81" s="6">
        <v>1.3572000781891802E-2</v>
      </c>
      <c r="H81" s="6">
        <v>-8.6434102733733198E-2</v>
      </c>
    </row>
    <row r="82" spans="1:8" x14ac:dyDescent="0.25">
      <c r="A82" s="2">
        <v>42148</v>
      </c>
      <c r="B82" s="4">
        <v>72</v>
      </c>
      <c r="C82" s="6">
        <v>-0.1087108613254486</v>
      </c>
      <c r="D82" s="6">
        <v>0.34305684060143449</v>
      </c>
      <c r="E82" s="6">
        <v>2.5963678652374256E-4</v>
      </c>
      <c r="F82" s="6">
        <v>6.0257195380273743E-2</v>
      </c>
      <c r="G82" s="6">
        <v>0.15487384128130088</v>
      </c>
      <c r="H82" s="6">
        <v>-0.57512188625776162</v>
      </c>
    </row>
    <row r="83" spans="1:8" x14ac:dyDescent="0.25">
      <c r="A83" s="2">
        <v>42155</v>
      </c>
      <c r="B83" s="4">
        <v>73</v>
      </c>
      <c r="C83" s="6">
        <v>5.5311901140186137E-2</v>
      </c>
      <c r="D83" s="6">
        <v>4.1297940340911055E-2</v>
      </c>
      <c r="E83" s="6">
        <v>0.46312913492238295</v>
      </c>
      <c r="F83" s="6">
        <v>-8.6858658046367054E-2</v>
      </c>
      <c r="G83" s="6">
        <v>-1.6567507657128999E-2</v>
      </c>
      <c r="H83" s="6">
        <v>0.103427609530371</v>
      </c>
    </row>
    <row r="84" spans="1:8" x14ac:dyDescent="0.25">
      <c r="A84" s="2">
        <v>42162</v>
      </c>
      <c r="B84" s="4">
        <v>74</v>
      </c>
      <c r="C84" s="6">
        <v>-9.9865518037347556E-3</v>
      </c>
      <c r="D84" s="6">
        <v>0</v>
      </c>
      <c r="E84" s="6">
        <v>-0.37603439191479993</v>
      </c>
      <c r="F84" s="6">
        <v>2.3959504569575074E-2</v>
      </c>
      <c r="G84" s="6">
        <v>-2.8187258807946591E-2</v>
      </c>
      <c r="H84" s="6">
        <v>6.1809079082678409E-2</v>
      </c>
    </row>
    <row r="85" spans="1:8" x14ac:dyDescent="0.25">
      <c r="A85" s="2">
        <v>42169</v>
      </c>
      <c r="B85" s="4">
        <v>75</v>
      </c>
      <c r="C85" s="6">
        <v>-8.0697531450084625E-2</v>
      </c>
      <c r="D85" s="6">
        <v>-2.7050159098962467E-3</v>
      </c>
      <c r="E85" s="6">
        <v>5.1967560250773204E-2</v>
      </c>
      <c r="F85" s="6">
        <v>-2.8034270803914296E-2</v>
      </c>
      <c r="G85" s="6">
        <v>-6.4274146282343736E-3</v>
      </c>
      <c r="H85" s="6">
        <v>0.10357319572332813</v>
      </c>
    </row>
    <row r="86" spans="1:8" x14ac:dyDescent="0.25">
      <c r="A86" s="2">
        <v>42176</v>
      </c>
      <c r="B86" s="4">
        <v>76</v>
      </c>
      <c r="C86" s="6">
        <v>6.2715963387432794E-2</v>
      </c>
      <c r="D86" s="6">
        <v>4.2446577763485038E-2</v>
      </c>
      <c r="E86" s="6">
        <v>0.43364951165168009</v>
      </c>
      <c r="F86" s="6">
        <v>-0.10634377448113241</v>
      </c>
      <c r="G86" s="6">
        <v>1.1439893362705789E-3</v>
      </c>
      <c r="H86" s="6">
        <v>-8.8505174996669211E-3</v>
      </c>
    </row>
    <row r="87" spans="1:8" x14ac:dyDescent="0.25">
      <c r="A87" s="2">
        <v>42183</v>
      </c>
      <c r="B87" s="4">
        <v>77</v>
      </c>
      <c r="C87" s="6">
        <v>-0.11541445590938793</v>
      </c>
      <c r="D87" s="6">
        <v>3.1570365813195167E-2</v>
      </c>
      <c r="E87" s="6">
        <v>0.45925711158099602</v>
      </c>
      <c r="F87" s="6">
        <v>-0.19073678490337898</v>
      </c>
      <c r="G87" s="6">
        <v>1.3509532424222925E-2</v>
      </c>
      <c r="H87" s="6">
        <v>-4.6488026169527075E-2</v>
      </c>
    </row>
    <row r="88" spans="1:8" x14ac:dyDescent="0.25">
      <c r="A88" s="2">
        <v>42190</v>
      </c>
      <c r="B88" s="4">
        <v>78</v>
      </c>
      <c r="C88" s="6">
        <v>-7.5609269605564577E-2</v>
      </c>
      <c r="D88" s="6">
        <v>-0.22407203506605811</v>
      </c>
      <c r="E88" s="6">
        <v>-2.0132848492551148E-3</v>
      </c>
      <c r="F88" s="6">
        <v>-8.2015115903942615E-2</v>
      </c>
      <c r="G88" s="6">
        <v>0.17583104223945156</v>
      </c>
      <c r="H88" s="6">
        <v>-0.82416895776054844</v>
      </c>
    </row>
    <row r="89" spans="1:8" x14ac:dyDescent="0.25">
      <c r="A89" s="2">
        <v>42197</v>
      </c>
      <c r="B89" s="4">
        <v>79</v>
      </c>
      <c r="C89" s="6">
        <v>0.1315348744328162</v>
      </c>
      <c r="D89" s="6">
        <v>0</v>
      </c>
      <c r="E89" s="6">
        <v>0.21564816797612707</v>
      </c>
      <c r="F89" s="6">
        <v>-1.434755956293543E-2</v>
      </c>
      <c r="G89" s="6">
        <v>0</v>
      </c>
      <c r="H89" s="6">
        <v>0</v>
      </c>
    </row>
    <row r="90" spans="1:8" x14ac:dyDescent="0.25">
      <c r="A90" s="2">
        <v>42204</v>
      </c>
      <c r="B90" s="4">
        <v>80</v>
      </c>
      <c r="C90" s="6">
        <v>-0.19958643593778902</v>
      </c>
      <c r="D90" s="6">
        <v>-0.13179155038508839</v>
      </c>
      <c r="E90" s="6">
        <v>-0.16581645148423263</v>
      </c>
      <c r="F90" s="6">
        <v>1.417622429701737E-2</v>
      </c>
      <c r="G90" s="6">
        <v>-4.1705293230904772E-2</v>
      </c>
      <c r="H90" s="6">
        <v>0.29829104465972023</v>
      </c>
    </row>
    <row r="91" spans="1:8" x14ac:dyDescent="0.25">
      <c r="A91" s="2">
        <v>42211</v>
      </c>
      <c r="B91" s="4">
        <v>81</v>
      </c>
      <c r="C91" s="6">
        <v>0.2188744860303018</v>
      </c>
      <c r="D91" s="6">
        <v>9.6278121618922796E-2</v>
      </c>
      <c r="E91" s="6">
        <v>0.55526659694419322</v>
      </c>
      <c r="F91" s="6">
        <v>-0.21472241672768178</v>
      </c>
      <c r="G91" s="6">
        <v>-8.0637494255512365E-2</v>
      </c>
      <c r="H91" s="6">
        <v>0.55936189539292513</v>
      </c>
    </row>
    <row r="92" spans="1:8" x14ac:dyDescent="0.25">
      <c r="A92" s="2">
        <v>42218</v>
      </c>
      <c r="B92" s="4">
        <v>82</v>
      </c>
      <c r="C92" s="6">
        <v>-0.14018002149694553</v>
      </c>
      <c r="D92" s="6">
        <v>-2.7720265012476375E-3</v>
      </c>
      <c r="E92" s="6">
        <v>0.7908956347718572</v>
      </c>
      <c r="F92" s="6">
        <v>-0.1891000927672053</v>
      </c>
      <c r="G92" s="6">
        <v>1.2607533326729481E-3</v>
      </c>
      <c r="H92" s="6">
        <v>-1.8743519128264552E-2</v>
      </c>
    </row>
    <row r="93" spans="1:8" x14ac:dyDescent="0.25">
      <c r="A93" s="2">
        <v>42225</v>
      </c>
      <c r="B93" s="4">
        <v>83</v>
      </c>
      <c r="C93" s="6">
        <v>-0.2488349716519167</v>
      </c>
      <c r="D93" s="6">
        <v>-0.11500565465652812</v>
      </c>
      <c r="E93" s="6">
        <v>0.47911128334203568</v>
      </c>
      <c r="F93" s="6">
        <v>-6.0882002790776824E-2</v>
      </c>
      <c r="G93" s="6">
        <v>1.484779789291224E-2</v>
      </c>
      <c r="H93" s="6">
        <v>-4.514976070083776E-2</v>
      </c>
    </row>
    <row r="94" spans="1:8" x14ac:dyDescent="0.25">
      <c r="A94" s="2">
        <v>42232</v>
      </c>
      <c r="B94" s="4">
        <v>84</v>
      </c>
      <c r="C94" s="6">
        <v>1.1827556981094745</v>
      </c>
      <c r="D94" s="6">
        <v>0.15458744721669859</v>
      </c>
      <c r="E94" s="6">
        <v>1.0833307385740625</v>
      </c>
      <c r="F94" s="6">
        <v>-0.75668085810562502</v>
      </c>
      <c r="G94" s="6">
        <v>1.1014751982479254</v>
      </c>
      <c r="H94" s="6">
        <v>-0.58852724315832461</v>
      </c>
    </row>
    <row r="95" spans="1:8" x14ac:dyDescent="0.25">
      <c r="A95" s="2">
        <v>42239</v>
      </c>
      <c r="B95" s="4">
        <v>85</v>
      </c>
      <c r="C95" s="6">
        <v>-1.9495847893608698E-2</v>
      </c>
      <c r="D95" s="6">
        <v>1.1617719933411763E-2</v>
      </c>
      <c r="E95" s="6">
        <v>0.72064892393748892</v>
      </c>
      <c r="F95" s="6">
        <v>-0.20935901063282358</v>
      </c>
      <c r="G95" s="6">
        <v>-9.5107773030008502E-2</v>
      </c>
      <c r="H95" s="6">
        <v>0.7548983304856165</v>
      </c>
    </row>
    <row r="96" spans="1:8" x14ac:dyDescent="0.25">
      <c r="A96" s="2">
        <v>42246</v>
      </c>
      <c r="B96" s="4">
        <v>86</v>
      </c>
      <c r="C96" s="6">
        <v>-0.21434504726357773</v>
      </c>
      <c r="D96" s="6">
        <v>0.35109387570591366</v>
      </c>
      <c r="E96" s="6">
        <v>1.4574611015674463</v>
      </c>
      <c r="F96" s="6">
        <v>-0.22253157421380365</v>
      </c>
      <c r="G96" s="6">
        <v>-2.364195951801662E-2</v>
      </c>
      <c r="H96" s="6">
        <v>3.635559907573338E-2</v>
      </c>
    </row>
    <row r="97" spans="1:8" x14ac:dyDescent="0.25">
      <c r="A97" s="2">
        <v>42253</v>
      </c>
      <c r="B97" s="4">
        <v>87</v>
      </c>
      <c r="C97" s="6">
        <v>3.67184369137874E-2</v>
      </c>
      <c r="D97" s="6">
        <v>0</v>
      </c>
      <c r="E97" s="6">
        <v>0.4086294241830899</v>
      </c>
      <c r="F97" s="6">
        <v>-1.1368744762222605E-2</v>
      </c>
      <c r="G97" s="6">
        <v>-1.1225585194836185E-3</v>
      </c>
      <c r="H97" s="6">
        <v>2.8876220777391381E-2</v>
      </c>
    </row>
    <row r="98" spans="1:8" x14ac:dyDescent="0.25">
      <c r="A98" s="2">
        <v>42260</v>
      </c>
      <c r="B98" s="4">
        <v>88</v>
      </c>
      <c r="C98" s="6">
        <v>1.4053900966644051E-3</v>
      </c>
      <c r="D98" s="6">
        <v>5.0863305055344199E-2</v>
      </c>
      <c r="E98" s="6">
        <v>0.96581347145729524</v>
      </c>
      <c r="F98" s="6">
        <v>-0.12418286643332976</v>
      </c>
      <c r="G98" s="6"/>
      <c r="H98" s="6"/>
    </row>
    <row r="99" spans="1:8" x14ac:dyDescent="0.25">
      <c r="A99" s="2">
        <v>42267</v>
      </c>
      <c r="B99" s="4">
        <v>89</v>
      </c>
      <c r="C99" s="6">
        <v>-2.2474989323399086E-2</v>
      </c>
      <c r="D99" s="6">
        <v>0.36487660679480882</v>
      </c>
      <c r="E99" s="6">
        <v>0.99031603602560381</v>
      </c>
      <c r="F99" s="6">
        <v>-0.22968518467752119</v>
      </c>
      <c r="G99" s="6">
        <v>3.8568265053868345E-2</v>
      </c>
      <c r="H99" s="6">
        <v>-0.15143417635238166</v>
      </c>
    </row>
    <row r="100" spans="1:8" x14ac:dyDescent="0.25">
      <c r="A100" s="2">
        <v>42274</v>
      </c>
      <c r="B100" s="4">
        <v>90</v>
      </c>
      <c r="C100" s="6">
        <v>-0.66980812975498338</v>
      </c>
      <c r="D100" s="6">
        <v>0</v>
      </c>
      <c r="E100" s="6">
        <v>0.54294079839701226</v>
      </c>
      <c r="F100" s="6">
        <v>-7.7054318790487741E-2</v>
      </c>
      <c r="G100" s="6">
        <v>0.24942389085921945</v>
      </c>
      <c r="H100" s="6">
        <v>-0.79058465406265555</v>
      </c>
    </row>
    <row r="101" spans="1:8" x14ac:dyDescent="0.25">
      <c r="A101" s="2">
        <v>42281</v>
      </c>
      <c r="B101" s="4">
        <v>91</v>
      </c>
      <c r="C101" s="6">
        <v>-5.3236143785767354E-2</v>
      </c>
      <c r="D101" s="6">
        <v>0.24741710961743024</v>
      </c>
      <c r="E101" s="6">
        <v>0.92619699323019233</v>
      </c>
      <c r="F101" s="6">
        <v>-0.20380788958230767</v>
      </c>
      <c r="G101" s="6">
        <v>-0.26226363449953283</v>
      </c>
      <c r="H101" s="6">
        <v>0.90773453444577967</v>
      </c>
    </row>
    <row r="102" spans="1:8" x14ac:dyDescent="0.25">
      <c r="A102" s="2">
        <v>42288</v>
      </c>
      <c r="B102" s="4">
        <v>92</v>
      </c>
      <c r="C102" s="6">
        <v>-0.63036781656177254</v>
      </c>
      <c r="D102" s="6">
        <v>-1.4821707270351823</v>
      </c>
      <c r="E102" s="6">
        <v>-2.2738874571805923</v>
      </c>
      <c r="F102" s="6">
        <v>7.6111016940501486E-2</v>
      </c>
      <c r="G102" s="6">
        <v>-1.8445461149610765E-2</v>
      </c>
      <c r="H102" s="6">
        <v>0.18155148709257674</v>
      </c>
    </row>
    <row r="103" spans="1:8" x14ac:dyDescent="0.25">
      <c r="A103" s="2">
        <v>42295</v>
      </c>
      <c r="B103" s="4">
        <v>93</v>
      </c>
      <c r="C103" s="6">
        <v>-0.31342149366597027</v>
      </c>
      <c r="D103" s="6">
        <v>0.34961245169128574</v>
      </c>
      <c r="E103" s="6">
        <v>2.3426618998146864</v>
      </c>
      <c r="F103" s="6">
        <v>-0.23733993124000108</v>
      </c>
      <c r="G103" s="6">
        <v>2.2817861614328194E-2</v>
      </c>
      <c r="H103" s="6">
        <v>-5.7168710651296806E-2</v>
      </c>
    </row>
    <row r="104" spans="1:8" x14ac:dyDescent="0.25">
      <c r="A104" s="2">
        <v>42302</v>
      </c>
      <c r="B104" s="4">
        <v>94</v>
      </c>
      <c r="C104" s="6">
        <v>0.41624740722764386</v>
      </c>
      <c r="D104" s="6">
        <v>0</v>
      </c>
      <c r="E104" s="6">
        <v>2.5337314381318947</v>
      </c>
      <c r="F104" s="6">
        <v>-6.627466538373028E-2</v>
      </c>
      <c r="G104" s="6">
        <v>1.9822422731294864E-3</v>
      </c>
      <c r="H104" s="6">
        <v>-8.0275233518705136E-3</v>
      </c>
    </row>
    <row r="105" spans="1:8" x14ac:dyDescent="0.25">
      <c r="A105" s="2">
        <v>42309</v>
      </c>
      <c r="B105" s="4">
        <v>95</v>
      </c>
      <c r="C105" s="6">
        <v>0.18569597323229914</v>
      </c>
      <c r="D105" s="6">
        <v>0.21710602320302996</v>
      </c>
      <c r="E105" s="6">
        <v>1.5778714395927977</v>
      </c>
      <c r="F105" s="6">
        <v>-0.27211940513376476</v>
      </c>
      <c r="G105" s="6">
        <v>-1.4494899457048405E-2</v>
      </c>
      <c r="H105" s="6">
        <v>2.5498386675764095E-2</v>
      </c>
    </row>
    <row r="106" spans="1:8" x14ac:dyDescent="0.25">
      <c r="A106" s="2">
        <v>42316</v>
      </c>
      <c r="B106" s="4">
        <v>96</v>
      </c>
      <c r="C106" s="6">
        <v>-0.3638968728402574</v>
      </c>
      <c r="D106" s="6">
        <v>0</v>
      </c>
      <c r="E106" s="6">
        <v>3.4392600723784028</v>
      </c>
      <c r="F106" s="6">
        <v>-0.98073809656690969</v>
      </c>
      <c r="G106" s="6">
        <v>-7.2188542409378442E-2</v>
      </c>
      <c r="H106" s="6">
        <v>0.28781206794218406</v>
      </c>
    </row>
    <row r="107" spans="1:8" x14ac:dyDescent="0.25">
      <c r="A107" s="2">
        <v>42323</v>
      </c>
      <c r="B107" s="4">
        <v>97</v>
      </c>
      <c r="C107" s="6">
        <v>-0.11822727535050603</v>
      </c>
      <c r="D107" s="6">
        <v>0.43971277554621224</v>
      </c>
      <c r="E107" s="6">
        <v>1.925355649236721</v>
      </c>
      <c r="F107" s="6">
        <v>-0.59464862322421652</v>
      </c>
      <c r="G107" s="6">
        <v>-2.3666765188181671E-3</v>
      </c>
      <c r="H107" s="6">
        <v>4.7636375238994333E-2</v>
      </c>
    </row>
    <row r="108" spans="1:8" x14ac:dyDescent="0.25">
      <c r="A108" s="2">
        <v>42330</v>
      </c>
      <c r="B108" s="4">
        <v>98</v>
      </c>
      <c r="C108" s="6">
        <v>6.4630683530822353E-2</v>
      </c>
      <c r="D108" s="6">
        <v>-4.5234421472514441E-2</v>
      </c>
      <c r="E108" s="6">
        <v>0.42443126490435645</v>
      </c>
      <c r="F108" s="6">
        <v>-0.1255641574589248</v>
      </c>
      <c r="G108" s="6">
        <v>-1.1019234439856973E-2</v>
      </c>
      <c r="H108" s="6">
        <v>0.15897893450545553</v>
      </c>
    </row>
    <row r="109" spans="1:8" x14ac:dyDescent="0.25">
      <c r="A109" s="2">
        <v>42337</v>
      </c>
      <c r="B109" s="4">
        <v>99</v>
      </c>
      <c r="C109" s="6">
        <v>-0.25913939573911193</v>
      </c>
      <c r="D109" s="6">
        <v>0.49762783342119121</v>
      </c>
      <c r="E109" s="6">
        <v>0.80472039031458564</v>
      </c>
      <c r="F109" s="6">
        <v>-0.23528052521275811</v>
      </c>
      <c r="G109" s="6">
        <v>6.5700047673615813E-2</v>
      </c>
      <c r="H109" s="6">
        <v>-0.70429659539279044</v>
      </c>
    </row>
    <row r="110" spans="1:8" x14ac:dyDescent="0.25">
      <c r="A110" s="2">
        <v>42344</v>
      </c>
      <c r="B110" s="4">
        <v>100</v>
      </c>
      <c r="C110" s="6">
        <v>6.8406507600002442E-2</v>
      </c>
      <c r="D110" s="6">
        <v>0</v>
      </c>
      <c r="E110" s="6">
        <v>-0.18316509459211261</v>
      </c>
      <c r="F110" s="6">
        <v>1.6831853650074891E-2</v>
      </c>
      <c r="G110" s="6">
        <v>2.7541914373045984E-2</v>
      </c>
      <c r="H110" s="6">
        <v>-0.10246296843945402</v>
      </c>
    </row>
    <row r="111" spans="1:8" x14ac:dyDescent="0.25">
      <c r="A111" s="2">
        <v>42351</v>
      </c>
      <c r="B111" s="4">
        <v>101</v>
      </c>
      <c r="C111" s="6">
        <v>0.5962740009244385</v>
      </c>
      <c r="D111" s="6">
        <v>0</v>
      </c>
      <c r="E111" s="6">
        <v>-0.10666270536535194</v>
      </c>
      <c r="F111" s="6">
        <v>1.334004121667931E-2</v>
      </c>
      <c r="G111" s="6">
        <v>-0.19531424918379514</v>
      </c>
      <c r="H111" s="6">
        <v>0.42468849739823611</v>
      </c>
    </row>
    <row r="112" spans="1:8" x14ac:dyDescent="0.25">
      <c r="A112" s="2">
        <v>42358</v>
      </c>
      <c r="B112" s="4">
        <v>102</v>
      </c>
      <c r="C112" s="6">
        <v>9.3164266309401E-2</v>
      </c>
      <c r="D112" s="6">
        <v>0</v>
      </c>
      <c r="E112" s="6">
        <v>0.70108250527486859</v>
      </c>
      <c r="F112" s="6">
        <v>-0.16892024130716266</v>
      </c>
      <c r="G112" s="6">
        <v>-0.16367804867097391</v>
      </c>
      <c r="H112" s="6">
        <v>0.72632134097746359</v>
      </c>
    </row>
    <row r="113" spans="1:8" x14ac:dyDescent="0.25">
      <c r="A113" s="2">
        <v>42365</v>
      </c>
      <c r="B113" s="4">
        <v>103</v>
      </c>
      <c r="C113" s="6">
        <v>2.5425261853513348E-3</v>
      </c>
      <c r="D113" s="6">
        <v>-2.7350423989403794E-2</v>
      </c>
      <c r="E113" s="6">
        <v>-2.1900164494752516E-2</v>
      </c>
      <c r="F113" s="6">
        <v>-1.8958920338150165E-3</v>
      </c>
      <c r="G113" s="6">
        <v>-4.8314319504811465E-2</v>
      </c>
      <c r="H113" s="6">
        <v>0.19169117365925104</v>
      </c>
    </row>
    <row r="114" spans="1:8" x14ac:dyDescent="0.25">
      <c r="A114" s="2">
        <v>42372</v>
      </c>
      <c r="B114" s="4">
        <v>104</v>
      </c>
      <c r="C114" s="6">
        <v>0.16000530536851443</v>
      </c>
      <c r="D114" s="6">
        <v>3.3237223191576959E-2</v>
      </c>
      <c r="E114" s="6">
        <v>7.246104217765037E-2</v>
      </c>
      <c r="F114" s="6">
        <v>-1.753529571297463E-2</v>
      </c>
      <c r="G114" s="6">
        <v>-7.9000169160963196E-3</v>
      </c>
      <c r="H114" s="6">
        <v>4.210303484171618E-2</v>
      </c>
    </row>
    <row r="115" spans="1:8" x14ac:dyDescent="0.25">
      <c r="A115" s="2">
        <v>42379</v>
      </c>
      <c r="B115" s="4">
        <v>105</v>
      </c>
      <c r="C115" s="6">
        <v>6.6371816638365999E-2</v>
      </c>
      <c r="D115" s="6">
        <v>0.18973424073575984</v>
      </c>
      <c r="E115" s="6">
        <v>0.53286445968109319</v>
      </c>
      <c r="F115" s="6">
        <v>-0.13714896805328181</v>
      </c>
      <c r="G115" s="6">
        <v>-1.2556159442738135E-3</v>
      </c>
      <c r="H115" s="6">
        <v>8.7388908916636865E-3</v>
      </c>
    </row>
    <row r="116" spans="1:8" x14ac:dyDescent="0.25">
      <c r="A116" s="2">
        <v>42386</v>
      </c>
      <c r="B116" s="4">
        <v>106</v>
      </c>
      <c r="C116" s="6">
        <v>0.25975081524691745</v>
      </c>
      <c r="D116" s="6">
        <v>-0.3747849989251506</v>
      </c>
      <c r="E116" s="6">
        <v>0.42956079521823654</v>
      </c>
      <c r="F116" s="6">
        <v>-0.12044225653957596</v>
      </c>
      <c r="G116" s="6">
        <v>-2.0239891586129488E-2</v>
      </c>
      <c r="H116" s="6">
        <v>8.9760718765433012E-2</v>
      </c>
    </row>
    <row r="117" spans="1:8" x14ac:dyDescent="0.25">
      <c r="A117" s="2">
        <v>42393</v>
      </c>
      <c r="B117" s="4">
        <v>107</v>
      </c>
      <c r="C117" s="6">
        <v>-6.4606897136343377E-2</v>
      </c>
      <c r="D117" s="6">
        <v>0</v>
      </c>
      <c r="E117" s="6">
        <v>1.3319813939006622</v>
      </c>
      <c r="F117" s="6">
        <v>-0.59801128188058783</v>
      </c>
      <c r="G117" s="6">
        <v>3.6409176994993686E-2</v>
      </c>
      <c r="H117" s="6">
        <v>-0.24358960230188131</v>
      </c>
    </row>
    <row r="118" spans="1:8" x14ac:dyDescent="0.25">
      <c r="A118" s="2">
        <v>42400</v>
      </c>
      <c r="B118" s="4">
        <v>108</v>
      </c>
      <c r="C118" s="6">
        <v>9.9509648863175926E-2</v>
      </c>
      <c r="D118" s="6">
        <v>0</v>
      </c>
      <c r="E118" s="6"/>
      <c r="F118" s="6">
        <v>0</v>
      </c>
      <c r="G118" s="6">
        <v>-3.5399950267191116E-2</v>
      </c>
      <c r="H118" s="6">
        <v>0.26460310149062138</v>
      </c>
    </row>
    <row r="119" spans="1:8" x14ac:dyDescent="0.25">
      <c r="A119" s="2">
        <v>42407</v>
      </c>
      <c r="B119" s="4">
        <v>109</v>
      </c>
      <c r="C119" s="6">
        <v>-7.5078646959070738E-2</v>
      </c>
      <c r="D119" s="6">
        <v>0.47114394141024718</v>
      </c>
      <c r="E119" s="6">
        <v>-0.47750767386943949</v>
      </c>
      <c r="F119" s="6">
        <v>0.46247950874774801</v>
      </c>
      <c r="G119" s="6">
        <v>-1.2594147685376811E-2</v>
      </c>
      <c r="H119" s="6">
        <v>6.7407683369310689E-2</v>
      </c>
    </row>
    <row r="120" spans="1:8" x14ac:dyDescent="0.25">
      <c r="A120" s="2">
        <v>42414</v>
      </c>
      <c r="B120" s="4">
        <v>110</v>
      </c>
      <c r="C120" s="6">
        <v>-2.7443384690627681E-2</v>
      </c>
      <c r="D120" s="6">
        <v>-3.5526074861223833E-2</v>
      </c>
      <c r="E120" s="6">
        <v>-0.91372222336295295</v>
      </c>
      <c r="F120" s="6">
        <v>0.28627472487923455</v>
      </c>
      <c r="G120" s="6">
        <v>-6.7522387234674852E-2</v>
      </c>
      <c r="H120" s="6">
        <v>0.48248066452313765</v>
      </c>
    </row>
    <row r="121" spans="1:8" x14ac:dyDescent="0.25">
      <c r="A121" s="2">
        <v>42421</v>
      </c>
      <c r="B121" s="4">
        <v>111</v>
      </c>
      <c r="C121" s="6">
        <v>3.3221734884392617E-2</v>
      </c>
      <c r="D121" s="6">
        <v>-0.24846473106970279</v>
      </c>
      <c r="E121" s="6">
        <v>-0.75447593350065745</v>
      </c>
      <c r="F121" s="6">
        <v>0.13553871493684255</v>
      </c>
      <c r="G121" s="6">
        <v>0</v>
      </c>
      <c r="H121" s="6">
        <v>0</v>
      </c>
    </row>
    <row r="122" spans="1:8" x14ac:dyDescent="0.25">
      <c r="A122" s="2">
        <v>42428</v>
      </c>
      <c r="B122" s="4">
        <v>112</v>
      </c>
      <c r="C122" s="6">
        <v>6.473743760278694E-2</v>
      </c>
      <c r="D122" s="6">
        <v>2.4142224403107093E-2</v>
      </c>
      <c r="E122" s="6">
        <v>0.52079257055856942</v>
      </c>
      <c r="F122" s="6">
        <v>-0.15921536401174308</v>
      </c>
      <c r="G122" s="6">
        <v>-2.3349115859502945E-2</v>
      </c>
      <c r="H122" s="6">
        <v>0.10665576695299706</v>
      </c>
    </row>
    <row r="123" spans="1:8" x14ac:dyDescent="0.25">
      <c r="A123" s="2">
        <v>42435</v>
      </c>
      <c r="B123" s="4">
        <v>113</v>
      </c>
      <c r="C123" s="6">
        <v>0.21460841911277839</v>
      </c>
      <c r="D123" s="6">
        <v>0.26496161718750955</v>
      </c>
      <c r="E123" s="6">
        <v>0.63183437046396307</v>
      </c>
      <c r="F123" s="6">
        <v>-0.29817356410634943</v>
      </c>
      <c r="G123" s="6">
        <v>-1.423912460899146E-2</v>
      </c>
      <c r="H123" s="6">
        <v>9.576148574257104E-2</v>
      </c>
    </row>
    <row r="124" spans="1:8" x14ac:dyDescent="0.25">
      <c r="A124" s="2">
        <v>42442</v>
      </c>
      <c r="B124" s="4">
        <v>114</v>
      </c>
      <c r="C124" s="6">
        <v>3.2433327915526888E-2</v>
      </c>
      <c r="D124" s="6">
        <v>0</v>
      </c>
      <c r="E124" s="6">
        <v>0.32539299979981706</v>
      </c>
      <c r="F124" s="6">
        <v>-0.12460394844237044</v>
      </c>
      <c r="G124" s="6">
        <v>5.3284814845994788E-2</v>
      </c>
      <c r="H124" s="6">
        <v>-0.28671152304463021</v>
      </c>
    </row>
    <row r="125" spans="1:8" x14ac:dyDescent="0.25">
      <c r="A125" s="2">
        <v>42449</v>
      </c>
      <c r="B125" s="4">
        <v>115</v>
      </c>
      <c r="C125" s="6">
        <v>3.2162581938791845E-2</v>
      </c>
      <c r="D125" s="6">
        <v>0.21261538225257937</v>
      </c>
      <c r="E125" s="6">
        <v>0.37285875757015674</v>
      </c>
      <c r="F125" s="6">
        <v>-0.20712781469546826</v>
      </c>
      <c r="G125" s="6">
        <v>-8.8460041739324424E-3</v>
      </c>
      <c r="H125" s="6">
        <v>5.1151554419817558E-2</v>
      </c>
    </row>
    <row r="126" spans="1:8" x14ac:dyDescent="0.25">
      <c r="A126" s="2">
        <v>42456</v>
      </c>
      <c r="B126" s="4">
        <v>116</v>
      </c>
      <c r="C126" s="6">
        <v>2.1382826114404452E-2</v>
      </c>
      <c r="D126" s="6">
        <v>0.23897822599232654</v>
      </c>
      <c r="E126" s="6">
        <v>-5.6522887430077162E-2</v>
      </c>
      <c r="F126" s="6">
        <v>4.3467957296485338E-2</v>
      </c>
      <c r="G126" s="6">
        <v>-1.9060091862144191E-2</v>
      </c>
      <c r="H126" s="6">
        <v>5.0947232356605809E-2</v>
      </c>
    </row>
    <row r="127" spans="1:8" x14ac:dyDescent="0.25">
      <c r="A127" s="2">
        <v>42463</v>
      </c>
      <c r="B127" s="4">
        <v>117</v>
      </c>
      <c r="C127" s="6">
        <v>0.25752960908195632</v>
      </c>
      <c r="D127" s="6">
        <v>-7.9319418580894308E-3</v>
      </c>
      <c r="E127" s="6">
        <v>-0.44801727365745592</v>
      </c>
      <c r="F127" s="6">
        <v>0.14197906423316908</v>
      </c>
      <c r="G127" s="6">
        <v>-1.2179236054947751E-2</v>
      </c>
      <c r="H127" s="6">
        <v>5.7812829374739749E-2</v>
      </c>
    </row>
    <row r="128" spans="1:8" x14ac:dyDescent="0.25">
      <c r="A128" s="2">
        <v>42470</v>
      </c>
      <c r="B128" s="4">
        <v>118</v>
      </c>
      <c r="C128" s="6">
        <v>0.1753871220278711</v>
      </c>
      <c r="D128" s="6">
        <v>0</v>
      </c>
      <c r="E128" s="6">
        <v>-0.63090136510749062</v>
      </c>
      <c r="F128" s="6">
        <v>5.9101076298759381E-2</v>
      </c>
      <c r="G128" s="6">
        <v>8.1987284132139848E-2</v>
      </c>
      <c r="H128" s="6">
        <v>-0.25800905375848515</v>
      </c>
    </row>
    <row r="129" spans="1:8" x14ac:dyDescent="0.25">
      <c r="A129" s="2">
        <v>42477</v>
      </c>
      <c r="B129" s="4">
        <v>119</v>
      </c>
      <c r="C129" s="6">
        <v>-8.1336560023828497E-2</v>
      </c>
      <c r="D129" s="6">
        <v>5.6433862494031928E-3</v>
      </c>
      <c r="E129" s="6">
        <v>0.17298157926535396</v>
      </c>
      <c r="F129" s="6">
        <v>-3.7009875812771043E-2</v>
      </c>
      <c r="G129" s="6">
        <v>6.9081450537822775E-2</v>
      </c>
      <c r="H129" s="6">
        <v>-0.16091427700123972</v>
      </c>
    </row>
    <row r="130" spans="1:8" x14ac:dyDescent="0.25">
      <c r="A130" s="2">
        <v>42484</v>
      </c>
      <c r="B130" s="4">
        <v>120</v>
      </c>
      <c r="C130" s="6">
        <v>3.8269806547901908E-2</v>
      </c>
      <c r="D130" s="6">
        <v>2.8908508575156588E-2</v>
      </c>
      <c r="E130" s="6">
        <v>1.076796307277391</v>
      </c>
      <c r="F130" s="6">
        <v>-0.3631985047343278</v>
      </c>
      <c r="G130" s="6">
        <v>3.6278489443731132E-2</v>
      </c>
      <c r="H130" s="6">
        <v>-0.10372090020470637</v>
      </c>
    </row>
    <row r="131" spans="1:8" x14ac:dyDescent="0.25">
      <c r="A131" s="2">
        <v>42491</v>
      </c>
      <c r="B131" s="4">
        <v>121</v>
      </c>
      <c r="C131" s="6">
        <v>-0.38241423167411881</v>
      </c>
      <c r="D131" s="6">
        <v>0.2046074427716178</v>
      </c>
      <c r="E131" s="6">
        <v>0.57774620143307232</v>
      </c>
      <c r="F131" s="6">
        <v>-4.2248915754427685E-2</v>
      </c>
      <c r="G131" s="6">
        <v>-2.7331537156882746E-2</v>
      </c>
      <c r="H131" s="6">
        <v>6.2672430128273504E-2</v>
      </c>
    </row>
    <row r="132" spans="1:8" x14ac:dyDescent="0.25">
      <c r="A132" s="2">
        <v>42498</v>
      </c>
      <c r="B132" s="4">
        <v>122</v>
      </c>
      <c r="C132" s="6">
        <v>-0.28261332732452615</v>
      </c>
      <c r="D132" s="6">
        <v>0</v>
      </c>
      <c r="E132" s="6">
        <v>0.5545500847192244</v>
      </c>
      <c r="F132" s="6">
        <v>-4.5448389401869349E-2</v>
      </c>
      <c r="G132" s="6">
        <v>7.5354349375658103E-3</v>
      </c>
      <c r="H132" s="6">
        <v>-3.246548058977794E-2</v>
      </c>
    </row>
    <row r="133" spans="1:8" x14ac:dyDescent="0.25">
      <c r="A133" s="2">
        <v>42505</v>
      </c>
      <c r="B133" s="4">
        <v>123</v>
      </c>
      <c r="C133" s="6">
        <v>-0.3798125397684089</v>
      </c>
      <c r="D133" s="6">
        <v>-0.68015972621444121</v>
      </c>
      <c r="E133" s="6">
        <v>-0.28118933602902985</v>
      </c>
      <c r="F133" s="6">
        <v>-7.1197880950904846E-2</v>
      </c>
      <c r="G133" s="6">
        <v>-0.35191149196811011</v>
      </c>
      <c r="H133" s="6">
        <v>0.58809094943813989</v>
      </c>
    </row>
    <row r="134" spans="1:8" x14ac:dyDescent="0.25">
      <c r="A134" s="2">
        <v>42512</v>
      </c>
      <c r="B134" s="4">
        <v>124</v>
      </c>
      <c r="C134" s="6">
        <v>-0.18092047777327025</v>
      </c>
      <c r="D134" s="6">
        <v>0.13062656456702371</v>
      </c>
      <c r="E134" s="6">
        <v>-2.2566099558218866E-2</v>
      </c>
      <c r="F134" s="6">
        <v>0.12744305571521863</v>
      </c>
      <c r="G134" s="6">
        <v>0.21759907469410678</v>
      </c>
      <c r="H134" s="6">
        <v>-0.53240092530589322</v>
      </c>
    </row>
    <row r="135" spans="1:8" x14ac:dyDescent="0.25">
      <c r="A135" s="2">
        <v>42519</v>
      </c>
      <c r="B135" s="4">
        <v>125</v>
      </c>
      <c r="C135" s="6">
        <v>0.37789261531898433</v>
      </c>
      <c r="D135" s="6">
        <v>-0.34053858429503236</v>
      </c>
      <c r="E135" s="6">
        <v>0.44828508729965222</v>
      </c>
      <c r="F135" s="6">
        <v>-0.34171582822769153</v>
      </c>
      <c r="G135" s="6">
        <v>-3.2848328246700476E-2</v>
      </c>
      <c r="H135" s="6">
        <v>0.12714770446814327</v>
      </c>
    </row>
    <row r="136" spans="1:8" x14ac:dyDescent="0.25">
      <c r="A136" s="2">
        <v>42526</v>
      </c>
      <c r="B136" s="4">
        <v>126</v>
      </c>
      <c r="C136" s="6">
        <v>-8.8983112267612796E-2</v>
      </c>
      <c r="D136" s="6">
        <v>-0.37904215113704254</v>
      </c>
      <c r="E136" s="6">
        <v>0.14594937577814449</v>
      </c>
      <c r="F136" s="6">
        <v>-0.11404513105779301</v>
      </c>
      <c r="G136" s="6">
        <v>1.347096294635719E-2</v>
      </c>
      <c r="H136" s="6">
        <v>-6.653086810833031E-2</v>
      </c>
    </row>
    <row r="137" spans="1:8" x14ac:dyDescent="0.25">
      <c r="A137" s="2">
        <v>42533</v>
      </c>
      <c r="B137" s="4">
        <v>127</v>
      </c>
      <c r="C137" s="6">
        <v>0.48874817397719994</v>
      </c>
      <c r="D137" s="6">
        <v>1.235059760956176</v>
      </c>
      <c r="E137" s="6">
        <v>2.9029232314245519</v>
      </c>
      <c r="F137" s="6">
        <v>-6.7077989278573114E-2</v>
      </c>
      <c r="G137" s="6">
        <v>0</v>
      </c>
      <c r="H137" s="6">
        <v>0</v>
      </c>
    </row>
    <row r="138" spans="1:8" x14ac:dyDescent="0.25">
      <c r="A138" s="2">
        <v>42540</v>
      </c>
      <c r="B138" s="4">
        <v>128</v>
      </c>
      <c r="C138" s="6">
        <v>0.30007445996326965</v>
      </c>
      <c r="D138" s="6">
        <v>1.7357110277743999</v>
      </c>
      <c r="E138" s="6">
        <v>3.4330958451988494</v>
      </c>
      <c r="F138" s="6">
        <v>-0.94690903761365064</v>
      </c>
      <c r="G138" s="6">
        <v>0.13647115656218034</v>
      </c>
      <c r="H138" s="6">
        <v>-0.74352609685578841</v>
      </c>
    </row>
    <row r="139" spans="1:8" x14ac:dyDescent="0.25">
      <c r="A139" s="2">
        <v>42547</v>
      </c>
      <c r="B139" s="4">
        <v>129</v>
      </c>
      <c r="C139" s="6">
        <v>4.2300956217445673E-2</v>
      </c>
      <c r="D139" s="6">
        <v>-5.8793536344609265E-2</v>
      </c>
      <c r="E139" s="6">
        <v>-1.1165630717868282</v>
      </c>
      <c r="F139" s="6">
        <v>0.11343265575223427</v>
      </c>
      <c r="G139" s="6">
        <v>1.1260571276196174E-2</v>
      </c>
      <c r="H139" s="6">
        <v>-3.8742480481616326E-2</v>
      </c>
    </row>
    <row r="140" spans="1:8" x14ac:dyDescent="0.25">
      <c r="A140" s="2">
        <v>42554</v>
      </c>
      <c r="B140" s="4">
        <v>130</v>
      </c>
      <c r="C140" s="6">
        <v>-0.1230216600477263</v>
      </c>
      <c r="D140" s="6">
        <v>0.11776825233387456</v>
      </c>
      <c r="E140" s="6">
        <v>5.1331534897215647E-2</v>
      </c>
      <c r="F140" s="6">
        <v>1.1338248764403147E-2</v>
      </c>
      <c r="G140" s="6">
        <v>4.7896023008149768E-2</v>
      </c>
      <c r="H140" s="6">
        <v>-0.21210611322231898</v>
      </c>
    </row>
    <row r="141" spans="1:8" x14ac:dyDescent="0.25">
      <c r="A141" s="2">
        <v>42561</v>
      </c>
      <c r="B141" s="4">
        <v>131</v>
      </c>
      <c r="C141" s="6">
        <v>-0.13154842061325667</v>
      </c>
      <c r="D141" s="6">
        <v>7.5802072166624157E-2</v>
      </c>
      <c r="E141" s="6">
        <v>-0.27643605567033092</v>
      </c>
      <c r="F141" s="6">
        <v>0.20356730126326283</v>
      </c>
      <c r="G141" s="6">
        <v>0</v>
      </c>
      <c r="H141" s="6">
        <v>0</v>
      </c>
    </row>
    <row r="142" spans="1:8" x14ac:dyDescent="0.25">
      <c r="A142" s="2">
        <v>42568</v>
      </c>
      <c r="B142" s="4">
        <v>132</v>
      </c>
      <c r="C142" s="6">
        <v>0.24863545335750814</v>
      </c>
      <c r="D142" s="6">
        <v>-0.5134809098294113</v>
      </c>
      <c r="E142" s="6">
        <v>-0.31734558007876501</v>
      </c>
      <c r="F142" s="6">
        <v>-0.12734313867251501</v>
      </c>
      <c r="G142" s="6">
        <v>-2.2005813034652988E-2</v>
      </c>
      <c r="H142" s="6">
        <v>9.7996933547378262E-2</v>
      </c>
    </row>
    <row r="143" spans="1:8" x14ac:dyDescent="0.25">
      <c r="A143" s="2">
        <v>42575</v>
      </c>
      <c r="B143" s="4">
        <v>133</v>
      </c>
      <c r="C143" s="6">
        <v>-0.2301290322127727</v>
      </c>
      <c r="D143" s="6">
        <v>1.8767510675075982E-2</v>
      </c>
      <c r="E143" s="6">
        <v>0.51753604519360863</v>
      </c>
      <c r="F143" s="6">
        <v>-0.10245907199389137</v>
      </c>
      <c r="G143" s="6">
        <v>0.10228614129734126</v>
      </c>
      <c r="H143" s="6">
        <v>-0.47770806036281499</v>
      </c>
    </row>
    <row r="144" spans="1:8" x14ac:dyDescent="0.25">
      <c r="A144" s="2">
        <v>42582</v>
      </c>
      <c r="B144" s="4">
        <v>134</v>
      </c>
      <c r="C144" s="6">
        <v>7.8094364744742961E-3</v>
      </c>
      <c r="D144" s="6">
        <v>-1.9515616662218349E-2</v>
      </c>
      <c r="E144" s="6">
        <v>-4.9762945775796652E-2</v>
      </c>
      <c r="F144" s="6">
        <v>1.0242242212484598E-2</v>
      </c>
      <c r="G144" s="6">
        <v>1.9698143005371094E-3</v>
      </c>
      <c r="H144" s="6">
        <v>-8.0323219299316406E-3</v>
      </c>
    </row>
    <row r="145" spans="1:8" x14ac:dyDescent="0.25">
      <c r="A145" s="2">
        <v>42589</v>
      </c>
      <c r="B145" s="4">
        <v>135</v>
      </c>
      <c r="C145" s="6">
        <v>3.5032896903970823E-2</v>
      </c>
      <c r="D145" s="6">
        <v>0</v>
      </c>
      <c r="E145" s="6">
        <v>0.12866483178414967</v>
      </c>
      <c r="F145" s="6">
        <v>-2.1336694094756581E-2</v>
      </c>
      <c r="G145" s="6">
        <v>9.6352608638269999E-2</v>
      </c>
      <c r="H145" s="6">
        <v>-0.29365441040469875</v>
      </c>
    </row>
    <row r="146" spans="1:8" x14ac:dyDescent="0.25">
      <c r="A146" s="2">
        <v>42596</v>
      </c>
      <c r="B146" s="4">
        <v>136</v>
      </c>
      <c r="C146" s="6">
        <v>4.4878263674377195E-2</v>
      </c>
      <c r="D146" s="6">
        <v>7.1431110030104605E-2</v>
      </c>
      <c r="E146" s="6">
        <v>0.93521302919199911</v>
      </c>
      <c r="F146" s="6">
        <v>-0.17478758115956339</v>
      </c>
      <c r="G146" s="6">
        <v>2.0681799167604709E-2</v>
      </c>
      <c r="H146" s="6">
        <v>-6.9322168117551541E-2</v>
      </c>
    </row>
    <row r="147" spans="1:8" x14ac:dyDescent="0.25">
      <c r="A147" s="2">
        <v>42603</v>
      </c>
      <c r="B147" s="4">
        <v>137</v>
      </c>
      <c r="C147" s="6">
        <v>-0.13319198609693217</v>
      </c>
      <c r="D147" s="6">
        <v>-2.8350714746068206E-3</v>
      </c>
      <c r="E147" s="6">
        <v>0.34033031636084843</v>
      </c>
      <c r="F147" s="6">
        <v>-0.10967426127587032</v>
      </c>
      <c r="G147" s="6">
        <v>-1.3931797835041948E-2</v>
      </c>
      <c r="H147" s="6">
        <v>2.6069117692301802E-2</v>
      </c>
    </row>
    <row r="148" spans="1:8" x14ac:dyDescent="0.25">
      <c r="A148" s="2">
        <v>42610</v>
      </c>
      <c r="B148" s="4">
        <v>138</v>
      </c>
      <c r="C148" s="6">
        <v>-5.3142645604879135E-2</v>
      </c>
      <c r="D148" s="6">
        <v>0</v>
      </c>
      <c r="E148" s="6">
        <v>0.55041892365296974</v>
      </c>
      <c r="F148" s="6">
        <v>-7.9585959159530262E-2</v>
      </c>
      <c r="G148" s="6">
        <v>-5.9839979156350864E-3</v>
      </c>
      <c r="H148" s="6">
        <v>3.4016917611708664E-2</v>
      </c>
    </row>
    <row r="149" spans="1:8" x14ac:dyDescent="0.25">
      <c r="A149" s="2">
        <v>42617</v>
      </c>
      <c r="B149" s="4">
        <v>139</v>
      </c>
      <c r="C149" s="6">
        <v>-0.37161903101971916</v>
      </c>
      <c r="D149" s="6">
        <v>0</v>
      </c>
      <c r="E149" s="6">
        <v>0.21527553026704993</v>
      </c>
      <c r="F149" s="6">
        <v>-2.472233350248132E-2</v>
      </c>
      <c r="G149" s="6">
        <v>3.7411638853626528E-2</v>
      </c>
      <c r="H149" s="6">
        <v>-0.40259080255262347</v>
      </c>
    </row>
    <row r="150" spans="1:8" x14ac:dyDescent="0.25">
      <c r="A150" s="2">
        <v>42624</v>
      </c>
      <c r="B150" s="4">
        <v>140</v>
      </c>
      <c r="C150" s="6">
        <v>-0.71812665690032418</v>
      </c>
      <c r="D150" s="6">
        <v>0</v>
      </c>
      <c r="E150" s="6">
        <v>0.37987485082275896</v>
      </c>
      <c r="F150" s="6">
        <v>-5.0125454353022292E-2</v>
      </c>
      <c r="G150" s="6">
        <v>4.3862326103294436E-3</v>
      </c>
      <c r="H150" s="6">
        <v>-4.5616819147483056E-2</v>
      </c>
    </row>
    <row r="151" spans="1:8" x14ac:dyDescent="0.25">
      <c r="A151" s="2">
        <v>42631</v>
      </c>
      <c r="B151" s="4">
        <v>141</v>
      </c>
      <c r="C151" s="6">
        <v>-0.1053430052225508</v>
      </c>
      <c r="D151" s="6">
        <v>-1.2256121188016778E-3</v>
      </c>
      <c r="E151" s="6">
        <v>0.56383999507903582</v>
      </c>
      <c r="F151" s="6">
        <v>-0.10615817386627668</v>
      </c>
      <c r="G151" s="6">
        <v>-1.7947275631655657E-2</v>
      </c>
      <c r="H151" s="6">
        <v>5.2052419192563093E-2</v>
      </c>
    </row>
    <row r="152" spans="1:8" x14ac:dyDescent="0.25">
      <c r="A152" s="2">
        <v>42638</v>
      </c>
      <c r="B152" s="4">
        <v>142</v>
      </c>
      <c r="C152" s="6">
        <v>-0.11742431507067863</v>
      </c>
      <c r="D152" s="6">
        <v>-6.4887391453552823E-2</v>
      </c>
      <c r="E152" s="6">
        <v>0.8074302286031525</v>
      </c>
      <c r="F152" s="6">
        <v>-0.142566719639035</v>
      </c>
      <c r="G152" s="6">
        <v>-1.3099861503320653E-2</v>
      </c>
      <c r="H152" s="6">
        <v>2.6901054024023097E-2</v>
      </c>
    </row>
    <row r="153" spans="1:8" x14ac:dyDescent="0.25">
      <c r="A153" s="2">
        <v>42645</v>
      </c>
      <c r="B153" s="4">
        <v>143</v>
      </c>
      <c r="C153" s="6">
        <v>4.3893735672895673E-2</v>
      </c>
      <c r="D153" s="6">
        <v>6.8496864822975567E-3</v>
      </c>
      <c r="E153" s="6">
        <v>1.3706448929112582</v>
      </c>
      <c r="F153" s="6">
        <v>-0.26935449673717926</v>
      </c>
      <c r="G153" s="6">
        <v>-4.3150699512537471E-2</v>
      </c>
      <c r="H153" s="6">
        <v>0.14685174189371253</v>
      </c>
    </row>
    <row r="154" spans="1:8" x14ac:dyDescent="0.25">
      <c r="A154" s="2">
        <v>42652</v>
      </c>
      <c r="B154" s="4">
        <v>144</v>
      </c>
      <c r="C154" s="6">
        <v>-0.13292113396963146</v>
      </c>
      <c r="D154" s="6">
        <v>-0.28094165278416483</v>
      </c>
      <c r="E154" s="6">
        <v>0.98986015764261026</v>
      </c>
      <c r="F154" s="6">
        <v>-0.11013831647848349</v>
      </c>
      <c r="G154" s="6">
        <v>-1.68705051140563E-2</v>
      </c>
      <c r="H154" s="6">
        <v>7.31258327765687E-2</v>
      </c>
    </row>
    <row r="155" spans="1:8" x14ac:dyDescent="0.25">
      <c r="A155" s="2">
        <v>42659</v>
      </c>
      <c r="B155" s="4">
        <v>145</v>
      </c>
      <c r="C155" s="6">
        <v>-5.7955279074462851E-2</v>
      </c>
      <c r="D155" s="6">
        <v>-8.7801428402229931E-3</v>
      </c>
      <c r="E155" s="6">
        <v>0.1500893679627211</v>
      </c>
      <c r="F155" s="6">
        <v>-2.9910937213060151E-2</v>
      </c>
      <c r="G155" s="6">
        <v>5.2910892013926514E-3</v>
      </c>
      <c r="H155" s="6">
        <v>-1.4705553865013599E-2</v>
      </c>
    </row>
    <row r="156" spans="1:8" x14ac:dyDescent="0.25">
      <c r="A156" s="2">
        <v>42666</v>
      </c>
      <c r="B156" s="4">
        <v>146</v>
      </c>
      <c r="C156" s="6">
        <v>-0.21154899841695851</v>
      </c>
      <c r="D156" s="6">
        <v>-3.8219954273984058E-2</v>
      </c>
      <c r="E156" s="6">
        <v>1.291411605676771</v>
      </c>
      <c r="F156" s="6">
        <v>-0.25859144608104145</v>
      </c>
      <c r="G156" s="6">
        <v>1.2974645061873957E-2</v>
      </c>
      <c r="H156" s="6">
        <v>-0.18702993257484479</v>
      </c>
    </row>
    <row r="157" spans="1:8" x14ac:dyDescent="0.25">
      <c r="A157" s="2">
        <v>42673</v>
      </c>
      <c r="B157" s="4">
        <v>147</v>
      </c>
      <c r="C157" s="6">
        <v>0.15841001926540343</v>
      </c>
      <c r="D157" s="6">
        <v>-0.10649686191170815</v>
      </c>
      <c r="E157" s="6">
        <v>9.4958173535744095E-2</v>
      </c>
      <c r="F157" s="6">
        <v>-9.5044267870505905E-2</v>
      </c>
      <c r="G157" s="6">
        <v>2.9512273783410592E-2</v>
      </c>
      <c r="H157" s="6">
        <v>-5.0489557271276908E-2</v>
      </c>
    </row>
    <row r="158" spans="1:8" x14ac:dyDescent="0.25">
      <c r="A158" s="2">
        <v>42680</v>
      </c>
      <c r="B158" s="4">
        <v>148</v>
      </c>
      <c r="C158" s="6">
        <v>-3.7526297589067781E-3</v>
      </c>
      <c r="D158" s="6">
        <v>5.4075873402254615E-2</v>
      </c>
      <c r="E158" s="6">
        <v>0.82051193766602637</v>
      </c>
      <c r="F158" s="6">
        <v>-0.17948806233397363</v>
      </c>
      <c r="G158" s="6">
        <v>-1.1415482767077378E-2</v>
      </c>
      <c r="H158" s="6">
        <v>6.8586348287610122E-2</v>
      </c>
    </row>
    <row r="159" spans="1:8" x14ac:dyDescent="0.25">
      <c r="A159" s="2">
        <v>42687</v>
      </c>
      <c r="B159" s="4">
        <v>149</v>
      </c>
      <c r="C159" s="6">
        <v>-2.1983304788363967E-2</v>
      </c>
      <c r="D159" s="6">
        <v>0</v>
      </c>
      <c r="E159" s="6">
        <v>1.7603380252946863</v>
      </c>
      <c r="F159" s="6">
        <v>-0.13966350058421995</v>
      </c>
      <c r="G159" s="6">
        <v>8.4127537579419709E-2</v>
      </c>
      <c r="H159" s="6">
        <v>-0.16587246242058029</v>
      </c>
    </row>
    <row r="160" spans="1:8" x14ac:dyDescent="0.25">
      <c r="A160" s="2">
        <v>42694</v>
      </c>
      <c r="B160" s="4">
        <v>150</v>
      </c>
      <c r="C160" s="6">
        <v>-7.9960159090717298E-3</v>
      </c>
      <c r="D160" s="6">
        <v>-4.2684012539709215E-2</v>
      </c>
      <c r="E160" s="6">
        <v>1.8011993930111743</v>
      </c>
      <c r="F160" s="6">
        <v>-0.38880304839507573</v>
      </c>
      <c r="G160" s="6">
        <v>-7.7423150464284163E-3</v>
      </c>
      <c r="H160" s="6">
        <v>2.2256464250446584E-2</v>
      </c>
    </row>
    <row r="161" spans="1:8" x14ac:dyDescent="0.25">
      <c r="A161" s="2">
        <v>42701</v>
      </c>
      <c r="B161" s="4">
        <v>151</v>
      </c>
      <c r="C161" s="6">
        <v>0.19767064234977738</v>
      </c>
      <c r="D161" s="6">
        <v>-0.1732135807343127</v>
      </c>
      <c r="E161" s="6">
        <v>0.86435508843344167</v>
      </c>
      <c r="F161" s="6">
        <v>-0.24564552191812083</v>
      </c>
      <c r="G161" s="6">
        <v>8.9411080125799458E-2</v>
      </c>
      <c r="H161" s="6">
        <v>-0.39059227680779429</v>
      </c>
    </row>
    <row r="162" spans="1:8" x14ac:dyDescent="0.25">
      <c r="A162" s="2">
        <v>42708</v>
      </c>
      <c r="B162" s="4">
        <v>152</v>
      </c>
      <c r="C162" s="6">
        <v>-4.2520641473089427E-2</v>
      </c>
      <c r="D162" s="6">
        <v>0.50314464713875395</v>
      </c>
      <c r="E162" s="6">
        <v>0.81171196020457614</v>
      </c>
      <c r="F162" s="6">
        <v>-9.8291701904798856E-2</v>
      </c>
      <c r="G162" s="6">
        <v>-9.772349810674541E-3</v>
      </c>
      <c r="H162" s="6">
        <v>3.0228565716669209E-2</v>
      </c>
    </row>
    <row r="163" spans="1:8" x14ac:dyDescent="0.25">
      <c r="A163" s="2">
        <v>42715</v>
      </c>
      <c r="B163" s="4">
        <v>153</v>
      </c>
      <c r="C163" s="6">
        <v>-0.57084838384781733</v>
      </c>
      <c r="D163" s="6">
        <v>0</v>
      </c>
      <c r="E163" s="6">
        <v>0.71308668220936511</v>
      </c>
      <c r="F163" s="6">
        <v>-0.42691270743907239</v>
      </c>
      <c r="G163" s="6">
        <v>-9.9907273141965902E-2</v>
      </c>
      <c r="H163" s="6">
        <v>0.22009242168225285</v>
      </c>
    </row>
    <row r="164" spans="1:8" x14ac:dyDescent="0.25">
      <c r="A164" s="2">
        <v>42722</v>
      </c>
      <c r="B164" s="4">
        <v>154</v>
      </c>
      <c r="C164" s="6">
        <v>-5.3859883046328605E-2</v>
      </c>
      <c r="D164" s="6">
        <v>-5.5967881274312958E-2</v>
      </c>
      <c r="E164" s="6">
        <v>0.58999982696396103</v>
      </c>
      <c r="F164" s="6">
        <v>-0.38000139373916397</v>
      </c>
      <c r="G164" s="6">
        <v>4.4543369716848247E-2</v>
      </c>
      <c r="H164" s="6">
        <v>-0.2154587665136205</v>
      </c>
    </row>
    <row r="165" spans="1:8" x14ac:dyDescent="0.25">
      <c r="A165" s="2">
        <v>42729</v>
      </c>
      <c r="B165" s="4">
        <v>155</v>
      </c>
      <c r="C165" s="6">
        <v>1.7651509418499245E-3</v>
      </c>
      <c r="D165" s="6">
        <v>8.2839750559443814E-2</v>
      </c>
      <c r="E165" s="6">
        <v>0.56435793612259033</v>
      </c>
      <c r="F165" s="6">
        <v>-0.17563992764694092</v>
      </c>
      <c r="G165" s="6">
        <v>0.10465630057657904</v>
      </c>
      <c r="H165" s="6">
        <v>-0.37533942696248346</v>
      </c>
    </row>
    <row r="166" spans="1:8" x14ac:dyDescent="0.25">
      <c r="A166" s="2">
        <v>42736</v>
      </c>
      <c r="B166" s="4">
        <v>156</v>
      </c>
      <c r="C166" s="6">
        <v>-3.3708786532827162E-2</v>
      </c>
      <c r="D166" s="6">
        <v>0</v>
      </c>
      <c r="E166" s="6">
        <v>0.42530111326702524</v>
      </c>
      <c r="F166" s="6">
        <v>-0.15470071778766226</v>
      </c>
      <c r="G166" s="6">
        <v>1.9557158432263577E-2</v>
      </c>
      <c r="H166" s="6">
        <v>-0.14043887428258017</v>
      </c>
    </row>
    <row r="167" spans="1:8" x14ac:dyDescent="0.25">
      <c r="A167" s="2">
        <v>42743</v>
      </c>
      <c r="B167" s="4">
        <v>157</v>
      </c>
      <c r="C167" s="6">
        <v>7.9991031868843265E-2</v>
      </c>
      <c r="D167" s="6">
        <v>-2.7097964055329271E-2</v>
      </c>
      <c r="E167" s="6">
        <v>0.13914650065370893</v>
      </c>
      <c r="F167" s="6">
        <v>-0.16085655110410357</v>
      </c>
      <c r="G167" s="6">
        <v>0.11109416573462738</v>
      </c>
      <c r="H167" s="6">
        <v>-0.19891102225365387</v>
      </c>
    </row>
    <row r="168" spans="1:8" x14ac:dyDescent="0.25">
      <c r="A168" s="2">
        <v>42750</v>
      </c>
      <c r="B168" s="4">
        <v>158</v>
      </c>
      <c r="C168" s="6">
        <v>0.16656828261650958</v>
      </c>
      <c r="D168" s="6">
        <v>6.1792830263414089E-2</v>
      </c>
      <c r="E168" s="6">
        <v>0.32848338399011823</v>
      </c>
      <c r="F168" s="6">
        <v>-0.21151753153722552</v>
      </c>
      <c r="G168" s="6">
        <v>1.3247448268089101E-2</v>
      </c>
      <c r="H168" s="6">
        <v>-1.6751331028785899E-2</v>
      </c>
    </row>
    <row r="169" spans="1:8" x14ac:dyDescent="0.25">
      <c r="A169" s="2">
        <v>42757</v>
      </c>
      <c r="B169" s="4">
        <v>159</v>
      </c>
      <c r="C169" s="6">
        <v>4.5471180406309486E-2</v>
      </c>
      <c r="D169" s="6">
        <v>-3.4387751616407058E-3</v>
      </c>
      <c r="E169" s="6">
        <v>0.15106737930943837</v>
      </c>
      <c r="F169" s="6">
        <v>-9.8932620690561635E-2</v>
      </c>
      <c r="G169" s="6">
        <v>-8.6238874934409182E-2</v>
      </c>
      <c r="H169" s="6">
        <v>0.12376020953824707</v>
      </c>
    </row>
    <row r="170" spans="1:8" x14ac:dyDescent="0.25">
      <c r="A170" s="2">
        <v>42764</v>
      </c>
      <c r="B170" s="4">
        <v>160</v>
      </c>
      <c r="C170" s="6">
        <v>5.6155633477857236E-2</v>
      </c>
      <c r="D170" s="6">
        <v>1.2112684652834105E-2</v>
      </c>
      <c r="E170" s="6">
        <v>-0.10555631286837297</v>
      </c>
      <c r="F170" s="6">
        <v>4.444521301053328E-2</v>
      </c>
      <c r="G170" s="6">
        <v>-2.9319533788282115E-2</v>
      </c>
      <c r="H170" s="6">
        <v>6.0684433496874135E-2</v>
      </c>
    </row>
    <row r="171" spans="1:8" x14ac:dyDescent="0.25">
      <c r="A171" s="2">
        <v>42771</v>
      </c>
      <c r="B171" s="4">
        <v>161</v>
      </c>
      <c r="C171" s="6">
        <v>-0.10207820249081578</v>
      </c>
      <c r="D171" s="6">
        <v>-8.2585972783988382E-4</v>
      </c>
      <c r="E171" s="6">
        <v>0.33162557145594462</v>
      </c>
      <c r="F171" s="6">
        <v>-0.29837168196202413</v>
      </c>
      <c r="G171" s="6">
        <v>-1.9977481708096434E-2</v>
      </c>
      <c r="H171" s="6">
        <v>5.0022213116122316E-2</v>
      </c>
    </row>
    <row r="172" spans="1:8" x14ac:dyDescent="0.25">
      <c r="A172" s="2">
        <v>42778</v>
      </c>
      <c r="B172" s="4">
        <v>162</v>
      </c>
      <c r="C172" s="6">
        <v>-0.18359305676708004</v>
      </c>
      <c r="D172" s="6">
        <v>-1.5911213884109543E-2</v>
      </c>
      <c r="E172" s="6">
        <v>0.34769958523952482</v>
      </c>
      <c r="F172" s="6">
        <v>-0.21229797335422518</v>
      </c>
      <c r="G172" s="6">
        <v>1.1610283859639026E-2</v>
      </c>
      <c r="H172" s="6">
        <v>-1.8388495437235974E-2</v>
      </c>
    </row>
    <row r="173" spans="1:8" x14ac:dyDescent="0.25">
      <c r="A173" s="2">
        <v>42785</v>
      </c>
      <c r="B173" s="4">
        <v>163</v>
      </c>
      <c r="C173" s="6">
        <v>5.7308126431422579E-2</v>
      </c>
      <c r="D173" s="6">
        <v>7.7778209339527393E-3</v>
      </c>
      <c r="E173" s="6">
        <v>0.36881710139292068</v>
      </c>
      <c r="F173" s="6">
        <v>-0.19118045720082932</v>
      </c>
      <c r="G173" s="6">
        <v>7.7106518656393064E-2</v>
      </c>
      <c r="H173" s="6">
        <v>-0.18289561757407569</v>
      </c>
    </row>
    <row r="174" spans="1:8" x14ac:dyDescent="0.25">
      <c r="A174" s="2">
        <v>42792</v>
      </c>
      <c r="B174" s="4">
        <v>164</v>
      </c>
      <c r="C174" s="6">
        <v>-5.4871607045811288E-2</v>
      </c>
      <c r="D174" s="6">
        <v>0</v>
      </c>
      <c r="E174" s="6">
        <v>0.12484250372330052</v>
      </c>
      <c r="F174" s="6">
        <v>-4.5155665222011976E-2</v>
      </c>
      <c r="G174" s="6">
        <v>4.5990543228839442E-2</v>
      </c>
      <c r="H174" s="6">
        <v>-7.4004573958660558E-2</v>
      </c>
    </row>
    <row r="175" spans="1:8" x14ac:dyDescent="0.25">
      <c r="A175" s="2">
        <v>42799</v>
      </c>
      <c r="B175" s="4">
        <v>165</v>
      </c>
      <c r="C175" s="6">
        <v>3.2907941825897069E-3</v>
      </c>
      <c r="D175" s="6">
        <v>-0.10051347189461524</v>
      </c>
      <c r="E175" s="6">
        <v>0.22788697254809165</v>
      </c>
      <c r="F175" s="6">
        <v>-0.1021072291120646</v>
      </c>
      <c r="G175" s="6">
        <v>0.31381863470664939</v>
      </c>
      <c r="H175" s="6">
        <v>-0.28617983941444436</v>
      </c>
    </row>
    <row r="176" spans="1:8" x14ac:dyDescent="0.25">
      <c r="A176" s="2">
        <v>42806</v>
      </c>
      <c r="B176" s="4">
        <v>166</v>
      </c>
      <c r="C176" s="6">
        <v>0.22598626677762468</v>
      </c>
      <c r="D176" s="6">
        <v>-5.7829556505581081E-2</v>
      </c>
      <c r="E176" s="6">
        <v>0.27216567094015431</v>
      </c>
      <c r="F176" s="6">
        <v>-5.7836160114533186E-2</v>
      </c>
      <c r="G176" s="6">
        <v>-0.24103271324455022</v>
      </c>
      <c r="H176" s="6">
        <v>0.31896484534919978</v>
      </c>
    </row>
    <row r="177" spans="1:8" x14ac:dyDescent="0.25">
      <c r="A177" s="2">
        <v>42813</v>
      </c>
      <c r="B177" s="4">
        <v>167</v>
      </c>
      <c r="C177" s="6">
        <v>3.5533512984926574E-2</v>
      </c>
      <c r="D177" s="6">
        <v>-3.5868289602859704E-2</v>
      </c>
      <c r="E177" s="6">
        <v>-2.0875797687809836</v>
      </c>
      <c r="F177" s="6">
        <v>0.67242236744948514</v>
      </c>
      <c r="G177" s="6">
        <v>-0.10395727459280124</v>
      </c>
      <c r="H177" s="6">
        <v>0.18604364093454251</v>
      </c>
    </row>
    <row r="178" spans="1:8" x14ac:dyDescent="0.25">
      <c r="A178" s="2">
        <v>42820</v>
      </c>
      <c r="B178" s="4">
        <v>168</v>
      </c>
      <c r="C178" s="6">
        <v>0.21925883717011629</v>
      </c>
      <c r="D178" s="6">
        <v>-0.39461214021557112</v>
      </c>
      <c r="E178" s="6">
        <v>-1.6211312703631222</v>
      </c>
      <c r="F178" s="6">
        <v>0.39885774330875279</v>
      </c>
      <c r="G178" s="6">
        <v>-8.3149550475582146E-2</v>
      </c>
      <c r="H178" s="6">
        <v>0.15685594268848035</v>
      </c>
    </row>
    <row r="179" spans="1:8" x14ac:dyDescent="0.25">
      <c r="A179" s="2">
        <v>42827</v>
      </c>
      <c r="B179" s="4">
        <v>169</v>
      </c>
      <c r="C179" s="6">
        <v>-3.2227210474900403E-2</v>
      </c>
      <c r="D179" s="6">
        <v>0</v>
      </c>
      <c r="E179" s="6">
        <v>2.0135742666012959</v>
      </c>
      <c r="F179" s="6">
        <v>-0.21642909033229785</v>
      </c>
      <c r="G179" s="6">
        <v>0.3339375555246562</v>
      </c>
      <c r="H179" s="6">
        <v>-0.50606641176050005</v>
      </c>
    </row>
    <row r="180" spans="1:8" x14ac:dyDescent="0.25">
      <c r="A180" s="2">
        <v>42834</v>
      </c>
      <c r="B180" s="4">
        <v>170</v>
      </c>
      <c r="C180" s="6">
        <v>1.1276756622180528E-3</v>
      </c>
      <c r="D180" s="6">
        <v>-0.30436452684760695</v>
      </c>
      <c r="E180" s="6">
        <v>1.3958405291249534</v>
      </c>
      <c r="F180" s="6">
        <v>-0.48416435368754662</v>
      </c>
      <c r="G180" s="6">
        <v>7.8453526380243943E-2</v>
      </c>
      <c r="H180" s="6">
        <v>-0.33155013572913106</v>
      </c>
    </row>
    <row r="181" spans="1:8" x14ac:dyDescent="0.25">
      <c r="A181" s="2">
        <v>42841</v>
      </c>
      <c r="B181" s="4">
        <v>171</v>
      </c>
      <c r="C181" s="6">
        <v>0.63677271707896921</v>
      </c>
      <c r="D181" s="6">
        <v>0.13377206918632112</v>
      </c>
      <c r="E181" s="6">
        <v>-0.83559540353428474</v>
      </c>
      <c r="F181" s="6">
        <v>0.21440764822352776</v>
      </c>
      <c r="G181" s="6">
        <v>-0.13227245569434842</v>
      </c>
      <c r="H181" s="6">
        <v>0.19772937536033908</v>
      </c>
    </row>
    <row r="182" spans="1:8" x14ac:dyDescent="0.25">
      <c r="A182" s="2">
        <v>42848</v>
      </c>
      <c r="B182" s="4">
        <v>172</v>
      </c>
      <c r="C182" s="6">
        <v>-0.15694939885665349</v>
      </c>
      <c r="D182" s="6">
        <v>-1.3211271748740216</v>
      </c>
      <c r="E182" s="6">
        <v>-1.837568229652021</v>
      </c>
      <c r="F182" s="6">
        <v>6.2440925621416454E-2</v>
      </c>
      <c r="G182" s="6">
        <v>-0.29688396525591543</v>
      </c>
      <c r="H182" s="6">
        <v>0.35310993122845957</v>
      </c>
    </row>
    <row r="183" spans="1:8" x14ac:dyDescent="0.25">
      <c r="A183" s="2">
        <v>42855</v>
      </c>
      <c r="B183" s="4">
        <v>173</v>
      </c>
      <c r="C183" s="6">
        <v>-8.7448068589480954E-2</v>
      </c>
      <c r="D183" s="6">
        <v>-0.57526487585616337</v>
      </c>
      <c r="E183" s="6">
        <v>1.8694946101933851</v>
      </c>
      <c r="F183" s="6">
        <v>-0.56051332437692736</v>
      </c>
      <c r="G183" s="6">
        <v>0.34471399840066397</v>
      </c>
      <c r="H183" s="6">
        <v>-0.38528172913839853</v>
      </c>
    </row>
    <row r="184" spans="1:8" x14ac:dyDescent="0.25">
      <c r="A184" s="2">
        <v>42862</v>
      </c>
      <c r="B184" s="4">
        <v>174</v>
      </c>
      <c r="C184" s="6">
        <v>0.50317997382200019</v>
      </c>
      <c r="D184" s="6">
        <v>-0.12172965332462127</v>
      </c>
      <c r="E184" s="6">
        <v>1.2938190574313069</v>
      </c>
      <c r="F184" s="6">
        <v>-0.17618216327181813</v>
      </c>
      <c r="G184" s="6">
        <v>8.0625457308656223E-2</v>
      </c>
      <c r="H184" s="6">
        <v>-0.20936782882415628</v>
      </c>
    </row>
    <row r="185" spans="1:8" x14ac:dyDescent="0.25">
      <c r="A185" s="2">
        <v>42869</v>
      </c>
      <c r="B185" s="4">
        <v>175</v>
      </c>
      <c r="C185" s="6">
        <v>0.43222964644917283</v>
      </c>
      <c r="D185" s="6">
        <v>-0.10550285033667706</v>
      </c>
      <c r="E185" s="6">
        <v>-2.9803233875588262</v>
      </c>
      <c r="F185" s="6">
        <v>1.0096668468161738</v>
      </c>
      <c r="G185" s="6">
        <v>-0.18299546000264399</v>
      </c>
      <c r="H185" s="6">
        <v>0.44700942280985601</v>
      </c>
    </row>
    <row r="186" spans="1:8" x14ac:dyDescent="0.25">
      <c r="A186" s="2">
        <v>42876</v>
      </c>
      <c r="B186" s="4">
        <v>176</v>
      </c>
      <c r="C186" s="6">
        <v>-8.9719257939577801E-3</v>
      </c>
      <c r="D186" s="6">
        <v>-2.8690520542340892E-2</v>
      </c>
      <c r="E186" s="6">
        <v>-0.11005310293805337</v>
      </c>
      <c r="F186" s="6">
        <v>9.957273038509129E-3</v>
      </c>
      <c r="G186" s="6">
        <v>-0.15446453032225804</v>
      </c>
      <c r="H186" s="6">
        <v>0.25553913178711696</v>
      </c>
    </row>
    <row r="187" spans="1:8" x14ac:dyDescent="0.25">
      <c r="A187" s="2">
        <v>42883</v>
      </c>
      <c r="B187" s="4">
        <v>177</v>
      </c>
      <c r="C187" s="6">
        <v>4.897099273313188E-2</v>
      </c>
      <c r="D187" s="6">
        <v>-2.3048448926147103E-2</v>
      </c>
      <c r="E187" s="6">
        <v>0.96748840128330471</v>
      </c>
      <c r="F187" s="6">
        <v>-0.21251953328700779</v>
      </c>
      <c r="G187" s="6">
        <v>-0.36261729824050803</v>
      </c>
      <c r="H187" s="6">
        <v>0.60736866367355447</v>
      </c>
    </row>
    <row r="188" spans="1:8" x14ac:dyDescent="0.25">
      <c r="A188" s="2">
        <v>42890</v>
      </c>
      <c r="B188" s="4">
        <v>178</v>
      </c>
      <c r="C188" s="6">
        <v>0.27578144577509534</v>
      </c>
      <c r="D188" s="6">
        <v>-0.47736970304089255</v>
      </c>
      <c r="E188" s="6">
        <v>-0.46347835029609996</v>
      </c>
      <c r="F188" s="6">
        <v>-3.4716364289124613E-3</v>
      </c>
      <c r="G188" s="6">
        <v>1.9641663920026531E-2</v>
      </c>
      <c r="H188" s="6">
        <v>-7.0369932759660969E-2</v>
      </c>
    </row>
    <row r="189" spans="1:8" x14ac:dyDescent="0.25">
      <c r="A189" s="2">
        <v>42897</v>
      </c>
      <c r="B189" s="4">
        <v>179</v>
      </c>
      <c r="C189" s="6">
        <v>-3.9026995117183105E-2</v>
      </c>
      <c r="D189" s="6">
        <v>-2.7230657293188187E-2</v>
      </c>
      <c r="E189" s="6">
        <v>1.0303478396499202</v>
      </c>
      <c r="F189" s="6">
        <v>-0.17964361542820484</v>
      </c>
      <c r="G189" s="6">
        <v>-7.6125618461162503E-3</v>
      </c>
      <c r="H189" s="6">
        <v>7.238926920857125E-2</v>
      </c>
    </row>
    <row r="190" spans="1:8" x14ac:dyDescent="0.25">
      <c r="A190" s="2">
        <v>42904</v>
      </c>
      <c r="B190" s="4">
        <v>180</v>
      </c>
      <c r="C190" s="6">
        <v>-7.7209384889044941E-2</v>
      </c>
      <c r="D190" s="6">
        <v>1.5410316117574894</v>
      </c>
      <c r="E190" s="6">
        <v>1.3717892672374887</v>
      </c>
      <c r="F190" s="6">
        <v>2.178316372186373E-2</v>
      </c>
      <c r="G190" s="6">
        <v>-3.6392482353448941E-3</v>
      </c>
      <c r="H190" s="6">
        <v>0.10636136211621761</v>
      </c>
    </row>
    <row r="191" spans="1:8" x14ac:dyDescent="0.25">
      <c r="A191" s="2">
        <v>42911</v>
      </c>
      <c r="B191" s="4">
        <v>181</v>
      </c>
      <c r="C191" s="6">
        <v>-1.0893610551704569E-2</v>
      </c>
      <c r="D191" s="6">
        <v>-1.2219751704094506E-3</v>
      </c>
      <c r="E191" s="6">
        <v>0.64488623316763949</v>
      </c>
      <c r="F191" s="6">
        <v>-0.58511712376595426</v>
      </c>
      <c r="G191" s="6">
        <v>-9.4148073265017729E-2</v>
      </c>
      <c r="H191" s="6">
        <v>0.42584856980138852</v>
      </c>
    </row>
    <row r="192" spans="1:8" x14ac:dyDescent="0.25">
      <c r="A192" s="2">
        <v>42918</v>
      </c>
      <c r="B192" s="4">
        <v>182</v>
      </c>
      <c r="C192" s="6">
        <v>1.6316146967426448E-2</v>
      </c>
      <c r="D192" s="6">
        <v>-1.6431003525809729E-3</v>
      </c>
      <c r="E192" s="6">
        <v>-0.44060638527464846</v>
      </c>
      <c r="F192" s="6">
        <v>3.938934226441404E-2</v>
      </c>
      <c r="G192" s="6">
        <v>9.8642265528781081E-4</v>
      </c>
      <c r="H192" s="6">
        <v>-9.0157135751809392E-3</v>
      </c>
    </row>
    <row r="193" spans="1:8" x14ac:dyDescent="0.25">
      <c r="A193" s="2">
        <v>42925</v>
      </c>
      <c r="B193" s="4">
        <v>183</v>
      </c>
      <c r="C193" s="6">
        <v>-0.3145351551500255</v>
      </c>
      <c r="D193" s="6">
        <v>1.6045315055322362E-2</v>
      </c>
      <c r="E193" s="6">
        <v>0.44752290530946937</v>
      </c>
      <c r="F193" s="6">
        <v>-9.2478010217874385E-2</v>
      </c>
      <c r="G193" s="6">
        <v>5.7058229801896232E-3</v>
      </c>
      <c r="H193" s="6">
        <v>-2.4300585711216627E-2</v>
      </c>
    </row>
    <row r="194" spans="1:8" x14ac:dyDescent="0.25">
      <c r="A194" s="2">
        <v>42932</v>
      </c>
      <c r="B194" s="4">
        <v>184</v>
      </c>
      <c r="C194" s="6">
        <v>6.5699805898020713E-3</v>
      </c>
      <c r="D194" s="6">
        <v>5.7592941204234194E-3</v>
      </c>
      <c r="E194" s="6">
        <v>0.84722752601564366</v>
      </c>
      <c r="F194" s="6">
        <v>-0.19277338951170009</v>
      </c>
      <c r="G194" s="6">
        <v>1.8388054028719125E-2</v>
      </c>
      <c r="H194" s="6">
        <v>-8.1610420092374625E-2</v>
      </c>
    </row>
    <row r="195" spans="1:8" x14ac:dyDescent="0.25">
      <c r="A195" s="2">
        <v>42939</v>
      </c>
      <c r="B195" s="4">
        <v>185</v>
      </c>
      <c r="C195" s="6">
        <v>1.158376290888441E-2</v>
      </c>
      <c r="D195" s="6">
        <v>-7.0721889402591387E-2</v>
      </c>
      <c r="E195" s="6">
        <v>0.34695650397640065</v>
      </c>
      <c r="F195" s="6">
        <v>-0.18304227532047435</v>
      </c>
      <c r="G195" s="6">
        <v>-4.2551810281324265E-2</v>
      </c>
      <c r="H195" s="6">
        <v>0.15744513796086324</v>
      </c>
    </row>
    <row r="196" spans="1:8" x14ac:dyDescent="0.25">
      <c r="A196" s="2">
        <v>42946</v>
      </c>
      <c r="B196" s="4">
        <v>186</v>
      </c>
      <c r="C196" s="6">
        <v>1.3527999805234003E-2</v>
      </c>
      <c r="D196" s="6">
        <v>-0.15990966957615171</v>
      </c>
      <c r="E196" s="6">
        <v>0.18829524089717609</v>
      </c>
      <c r="F196" s="6">
        <v>-5.1702622872355164E-2</v>
      </c>
      <c r="G196" s="6">
        <v>1.2858405678954909E-2</v>
      </c>
      <c r="H196" s="6">
        <v>-2.7142509848388841E-2</v>
      </c>
    </row>
    <row r="197" spans="1:8" x14ac:dyDescent="0.25">
      <c r="A197" s="2">
        <v>42953</v>
      </c>
      <c r="B197" s="4">
        <v>187</v>
      </c>
      <c r="C197" s="6">
        <v>-8.1426586347220109E-2</v>
      </c>
      <c r="D197" s="6">
        <v>-0.22798343675597721</v>
      </c>
      <c r="E197" s="6">
        <v>-1.0246968165776309</v>
      </c>
      <c r="F197" s="6">
        <v>0.1153025730708066</v>
      </c>
      <c r="G197" s="6">
        <v>-0.14438557924445661</v>
      </c>
      <c r="H197" s="6">
        <v>0.84561228452507464</v>
      </c>
    </row>
    <row r="198" spans="1:8" x14ac:dyDescent="0.25">
      <c r="A198" s="2">
        <v>42960</v>
      </c>
      <c r="B198" s="4">
        <v>188</v>
      </c>
      <c r="C198" s="6">
        <v>8.1528395297965517E-2</v>
      </c>
      <c r="D198" s="6">
        <v>5.2721646222451568E-2</v>
      </c>
      <c r="E198" s="6">
        <v>-0.44794852829707565</v>
      </c>
      <c r="F198" s="6">
        <v>6.2045978538861846E-2</v>
      </c>
      <c r="G198" s="6">
        <v>0</v>
      </c>
      <c r="H198" s="6">
        <v>0</v>
      </c>
    </row>
    <row r="199" spans="1:8" x14ac:dyDescent="0.25">
      <c r="A199" s="2">
        <v>42967</v>
      </c>
      <c r="B199" s="4">
        <v>189</v>
      </c>
      <c r="C199" s="6">
        <v>8.3462666589639412E-2</v>
      </c>
      <c r="D199" s="6">
        <v>-3.3809188692032421E-2</v>
      </c>
      <c r="E199" s="6">
        <v>0.68154206497577263</v>
      </c>
      <c r="F199" s="6">
        <v>-9.8456714321102368E-2</v>
      </c>
      <c r="G199" s="6">
        <v>-6.0351270553070435E-2</v>
      </c>
      <c r="H199" s="6">
        <v>0.18964872944692956</v>
      </c>
    </row>
    <row r="200" spans="1:8" x14ac:dyDescent="0.25">
      <c r="A200" s="2">
        <v>42974</v>
      </c>
      <c r="B200" s="4">
        <v>190</v>
      </c>
      <c r="C200" s="6">
        <v>-5.7962418037362795E-2</v>
      </c>
      <c r="D200" s="6">
        <v>0</v>
      </c>
      <c r="E200" s="6">
        <v>6.4051116872335001E-2</v>
      </c>
      <c r="F200" s="6">
        <v>-1.5950714182352499E-2</v>
      </c>
      <c r="G200" s="6">
        <v>2.1227079047605457E-2</v>
      </c>
      <c r="H200" s="6">
        <v>-0.26876620708520704</v>
      </c>
    </row>
    <row r="201" spans="1:8" x14ac:dyDescent="0.25">
      <c r="A201" s="2">
        <v>42981</v>
      </c>
      <c r="B201" s="4">
        <v>191</v>
      </c>
      <c r="C201" s="6">
        <v>2.1170335390564787E-2</v>
      </c>
      <c r="D201" s="6">
        <v>9.118447323253065E-2</v>
      </c>
      <c r="E201" s="6">
        <v>3.4620900333351301E-2</v>
      </c>
      <c r="F201" s="6">
        <v>2.4626393497413801E-2</v>
      </c>
      <c r="G201" s="6">
        <v>6.5262643914479668E-2</v>
      </c>
      <c r="H201" s="6">
        <v>-0.24473491467927033</v>
      </c>
    </row>
    <row r="202" spans="1:8" x14ac:dyDescent="0.25">
      <c r="A202" s="2">
        <v>42988</v>
      </c>
      <c r="B202" s="4">
        <v>192</v>
      </c>
      <c r="C202" s="6">
        <v>9.1523521949085307E-2</v>
      </c>
      <c r="D202" s="6">
        <v>0</v>
      </c>
      <c r="E202" s="6">
        <v>-5.0735539423712339E-2</v>
      </c>
      <c r="F202" s="6">
        <v>9.2620191700376608E-3</v>
      </c>
      <c r="G202" s="6">
        <v>0</v>
      </c>
      <c r="H202" s="6">
        <v>0</v>
      </c>
    </row>
    <row r="203" spans="1:8" x14ac:dyDescent="0.25">
      <c r="A203" s="2">
        <v>42995</v>
      </c>
      <c r="B203" s="4">
        <v>193</v>
      </c>
      <c r="C203" s="6">
        <v>3.5109900129555172E-2</v>
      </c>
      <c r="D203" s="6">
        <v>-2.1694296070052133E-2</v>
      </c>
      <c r="E203" s="6">
        <v>2.1736633272681161E-2</v>
      </c>
      <c r="F203" s="6">
        <v>-1.8264282254662589E-2</v>
      </c>
      <c r="G203" s="6">
        <v>6.6203183166209101E-3</v>
      </c>
      <c r="H203" s="6">
        <v>-3.338059721072284E-2</v>
      </c>
    </row>
    <row r="204" spans="1:8" x14ac:dyDescent="0.25">
      <c r="A204" s="2">
        <v>43002</v>
      </c>
      <c r="B204" s="4">
        <v>194</v>
      </c>
      <c r="C204" s="6">
        <v>0.15566853841144734</v>
      </c>
      <c r="D204" s="6">
        <v>-2.6219386598185679E-2</v>
      </c>
      <c r="E204" s="6">
        <v>-7.2162823701333423E-2</v>
      </c>
      <c r="F204" s="6">
        <v>7.8390073533540772E-3</v>
      </c>
      <c r="G204" s="6">
        <v>1.0092993060268896E-2</v>
      </c>
      <c r="H204" s="6">
        <v>-1.9905786236606104E-2</v>
      </c>
    </row>
    <row r="205" spans="1:8" x14ac:dyDescent="0.25">
      <c r="A205" s="2">
        <v>43009</v>
      </c>
      <c r="B205" s="4">
        <v>195</v>
      </c>
      <c r="C205" s="6">
        <v>-2.4029035915020813E-3</v>
      </c>
      <c r="D205" s="6">
        <v>4.2763073461856038E-2</v>
      </c>
      <c r="E205" s="6">
        <v>0.11524392539676853</v>
      </c>
      <c r="F205" s="6">
        <v>-2.4755464251668968E-2</v>
      </c>
      <c r="G205" s="6">
        <v>-2.0739415384980475E-2</v>
      </c>
      <c r="H205" s="6">
        <v>2.9263636372832025E-2</v>
      </c>
    </row>
    <row r="206" spans="1:8" x14ac:dyDescent="0.25">
      <c r="A206" s="2">
        <v>43016</v>
      </c>
      <c r="B206" s="4">
        <v>196</v>
      </c>
      <c r="C206" s="6">
        <v>-0.14238311062862863</v>
      </c>
      <c r="D206" s="6">
        <v>1.3100926011219372E-2</v>
      </c>
      <c r="E206" s="6">
        <v>0.35433287755111564</v>
      </c>
      <c r="F206" s="6">
        <v>-5.5663155163728106E-2</v>
      </c>
      <c r="G206" s="6">
        <v>2.2567447913402816E-2</v>
      </c>
      <c r="H206" s="6">
        <v>-3.7430110680347184E-2</v>
      </c>
    </row>
    <row r="207" spans="1:8" x14ac:dyDescent="0.25">
      <c r="A207" s="2">
        <v>43023</v>
      </c>
      <c r="B207" s="4">
        <v>197</v>
      </c>
      <c r="C207" s="6">
        <v>0.13121457449940976</v>
      </c>
      <c r="D207" s="6">
        <v>0</v>
      </c>
      <c r="E207" s="6">
        <v>0.19984259348231603</v>
      </c>
      <c r="F207" s="6">
        <v>-2.0158627220808967E-2</v>
      </c>
      <c r="G207" s="6">
        <v>2.0030591398210618E-2</v>
      </c>
      <c r="H207" s="6">
        <v>-2.9964830965070632E-2</v>
      </c>
    </row>
    <row r="208" spans="1:8" x14ac:dyDescent="0.25">
      <c r="A208" s="2">
        <v>43030</v>
      </c>
      <c r="B208" s="4">
        <v>198</v>
      </c>
      <c r="C208" s="6">
        <v>-1.6654866960578829E-2</v>
      </c>
      <c r="D208" s="6">
        <v>-3.8830284672442872E-2</v>
      </c>
      <c r="E208" s="6">
        <v>0.50286471991999804</v>
      </c>
      <c r="F208" s="6">
        <v>-5.7132838673751962E-2</v>
      </c>
      <c r="G208" s="6">
        <v>9.3801982957330665E-2</v>
      </c>
      <c r="H208" s="6">
        <v>-0.13619374458173183</v>
      </c>
    </row>
    <row r="209" spans="1:8" x14ac:dyDescent="0.25">
      <c r="A209" s="2">
        <v>43037</v>
      </c>
      <c r="B209" s="4">
        <v>199</v>
      </c>
      <c r="C209" s="6">
        <v>-0.14241240105167208</v>
      </c>
      <c r="D209" s="6">
        <v>-0.10981404698027575</v>
      </c>
      <c r="E209" s="6">
        <v>0.36557344901973465</v>
      </c>
      <c r="F209" s="6">
        <v>-0.1144299079138591</v>
      </c>
      <c r="G209" s="6">
        <v>7.8684095598859471E-2</v>
      </c>
      <c r="H209" s="6">
        <v>-0.15131926133473428</v>
      </c>
    </row>
    <row r="210" spans="1:8" x14ac:dyDescent="0.25">
      <c r="A210" s="2">
        <v>43044</v>
      </c>
      <c r="B210" s="4">
        <v>200</v>
      </c>
      <c r="C210" s="6">
        <v>-4.2886542593151944E-2</v>
      </c>
      <c r="D210" s="6">
        <v>-0.39309868728368258</v>
      </c>
      <c r="E210" s="6">
        <v>-1.1099638475075722</v>
      </c>
      <c r="F210" s="6">
        <v>0.1200395094260216</v>
      </c>
      <c r="G210" s="6">
        <v>-7.3452878258478904E-2</v>
      </c>
      <c r="H210" s="6">
        <v>0.18654925797198985</v>
      </c>
    </row>
    <row r="211" spans="1:8" x14ac:dyDescent="0.25">
      <c r="A211" s="2">
        <v>43051</v>
      </c>
      <c r="B211" s="4">
        <v>201</v>
      </c>
      <c r="C211" s="6">
        <v>-9.6358727121895527E-2</v>
      </c>
      <c r="D211" s="6">
        <v>-1.9575464134504728E-3</v>
      </c>
      <c r="E211" s="6">
        <v>1.1845742793982481</v>
      </c>
      <c r="F211" s="6">
        <v>-0.15542205849237689</v>
      </c>
      <c r="G211" s="6">
        <v>-7.4053969463150793E-2</v>
      </c>
      <c r="H211" s="6">
        <v>0.12595060817356796</v>
      </c>
    </row>
    <row r="212" spans="1:8" x14ac:dyDescent="0.25">
      <c r="A212" s="2">
        <v>43058</v>
      </c>
      <c r="B212" s="4">
        <v>202</v>
      </c>
      <c r="C212" s="6">
        <v>-0.28071820218983135</v>
      </c>
      <c r="D212" s="6">
        <v>-1.1453382603752118</v>
      </c>
      <c r="E212" s="6">
        <v>-0.57539519128586392</v>
      </c>
      <c r="F212" s="6">
        <v>-7.5395191285863916E-2</v>
      </c>
      <c r="G212" s="6">
        <v>7.0746421954339667E-3</v>
      </c>
      <c r="H212" s="6">
        <v>-2.2924137101441033E-2</v>
      </c>
    </row>
    <row r="213" spans="1:8" x14ac:dyDescent="0.25">
      <c r="A213" s="2">
        <v>43065</v>
      </c>
      <c r="B213" s="4">
        <v>203</v>
      </c>
      <c r="C213" s="6">
        <v>0.11548751014089476</v>
      </c>
      <c r="D213" s="6">
        <v>0</v>
      </c>
      <c r="E213" s="6">
        <v>0.4578801085872044</v>
      </c>
      <c r="F213" s="6">
        <v>-6.2116534479201846E-2</v>
      </c>
      <c r="G213" s="6">
        <v>4.7399461917862595E-2</v>
      </c>
      <c r="H213" s="6">
        <v>-9.2599927730574905E-2</v>
      </c>
    </row>
    <row r="214" spans="1:8" x14ac:dyDescent="0.25">
      <c r="A214" s="2">
        <v>43072</v>
      </c>
      <c r="B214" s="4">
        <v>204</v>
      </c>
      <c r="C214" s="6">
        <v>-2.3152996747228372E-2</v>
      </c>
      <c r="D214" s="6">
        <v>0</v>
      </c>
      <c r="E214" s="6">
        <v>0.15136907514745701</v>
      </c>
      <c r="F214" s="6">
        <v>-3.8625736864261739E-2</v>
      </c>
      <c r="G214" s="6">
        <v>-8.4386132711159689E-2</v>
      </c>
      <c r="H214" s="6">
        <v>0.23562119150759031</v>
      </c>
    </row>
    <row r="215" spans="1:8" x14ac:dyDescent="0.25">
      <c r="A215" s="2">
        <v>43079</v>
      </c>
      <c r="B215" s="4">
        <v>205</v>
      </c>
      <c r="C215" s="6">
        <v>0.13732093694082437</v>
      </c>
      <c r="D215" s="6">
        <v>8.3766413885612678E-2</v>
      </c>
      <c r="E215" s="6">
        <v>0.64747999146345592</v>
      </c>
      <c r="F215" s="6">
        <v>-0.13251878783341908</v>
      </c>
      <c r="G215" s="6">
        <v>-4.837911627632252E-3</v>
      </c>
      <c r="H215" s="6">
        <v>1.5166360833305248E-2</v>
      </c>
    </row>
    <row r="216" spans="1:8" x14ac:dyDescent="0.25">
      <c r="A216" s="2">
        <v>43086</v>
      </c>
      <c r="B216" s="4">
        <v>206</v>
      </c>
      <c r="C216" s="6">
        <v>-7.269626842952448E-2</v>
      </c>
      <c r="D216" s="6">
        <v>4.570081412049376E-2</v>
      </c>
      <c r="E216" s="6">
        <v>0.22409190525041822</v>
      </c>
      <c r="F216" s="6">
        <v>-1.5905958519113028E-2</v>
      </c>
      <c r="G216" s="6">
        <v>4.301264762635526E-2</v>
      </c>
      <c r="H216" s="6">
        <v>-0.15698430061583224</v>
      </c>
    </row>
    <row r="217" spans="1:8" x14ac:dyDescent="0.25">
      <c r="A217" s="2">
        <v>43093</v>
      </c>
      <c r="B217" s="4">
        <v>207</v>
      </c>
      <c r="C217" s="6">
        <v>0.17135098777183089</v>
      </c>
      <c r="D217" s="6">
        <v>0</v>
      </c>
      <c r="E217" s="6">
        <v>0.20022483686857129</v>
      </c>
      <c r="F217" s="6">
        <v>-2.9778520065022462E-2</v>
      </c>
      <c r="G217" s="6">
        <v>1.3952914927102711E-2</v>
      </c>
      <c r="H217" s="6">
        <v>-2.6040371205709789E-2</v>
      </c>
    </row>
    <row r="218" spans="1:8" x14ac:dyDescent="0.25">
      <c r="A218" s="2">
        <v>43100</v>
      </c>
      <c r="B218" s="4">
        <v>208</v>
      </c>
      <c r="C218" s="6">
        <v>-0.11012417849002532</v>
      </c>
      <c r="D218" s="6">
        <v>0</v>
      </c>
      <c r="E218" s="6">
        <v>0.1316499129585651</v>
      </c>
      <c r="F218" s="6">
        <v>-5.8352528447684904E-2</v>
      </c>
      <c r="G218" s="6">
        <v>9.3773582422329582E-3</v>
      </c>
      <c r="H218" s="6">
        <v>-2.0629050449173292E-2</v>
      </c>
    </row>
    <row r="219" spans="1:8" x14ac:dyDescent="0.25">
      <c r="A219" s="2">
        <v>43107</v>
      </c>
      <c r="B219" s="4">
        <v>209</v>
      </c>
      <c r="C219" s="6">
        <v>-0.1324527910498432</v>
      </c>
      <c r="D219" s="6">
        <v>5.3196504420327528E-4</v>
      </c>
      <c r="E219" s="6">
        <v>0.23341574675181676</v>
      </c>
      <c r="F219" s="6">
        <v>-9.6586084302870745E-2</v>
      </c>
      <c r="G219" s="6">
        <v>7.1214650276758107E-2</v>
      </c>
      <c r="H219" s="6">
        <v>-0.23878290831699189</v>
      </c>
    </row>
    <row r="220" spans="1:8" x14ac:dyDescent="0.25">
      <c r="A220" s="2">
        <v>43114</v>
      </c>
      <c r="B220" s="4">
        <v>210</v>
      </c>
      <c r="C220" s="6">
        <v>-6.0440031031816943E-2</v>
      </c>
      <c r="D220" s="6">
        <v>0</v>
      </c>
      <c r="E220" s="6">
        <v>0.21754460671064635</v>
      </c>
      <c r="F220" s="6">
        <v>-0.11245722434404115</v>
      </c>
      <c r="G220" s="6">
        <v>5.3680438036536771E-2</v>
      </c>
      <c r="H220" s="6">
        <v>-8.6326581006431979E-2</v>
      </c>
    </row>
    <row r="221" spans="1:8" x14ac:dyDescent="0.25">
      <c r="A221" s="2">
        <v>43121</v>
      </c>
      <c r="B221" s="4">
        <v>211</v>
      </c>
      <c r="C221" s="6">
        <v>-1.7564586043164354E-2</v>
      </c>
      <c r="D221" s="6">
        <v>-7.3570077598219541E-3</v>
      </c>
      <c r="E221" s="6">
        <v>2.8635955950193193E-2</v>
      </c>
      <c r="F221" s="6">
        <v>-3.1369232038088057E-2</v>
      </c>
      <c r="G221" s="6">
        <v>-1.7236938223788911E-2</v>
      </c>
      <c r="H221" s="6">
        <v>5.2762756600429839E-2</v>
      </c>
    </row>
    <row r="222" spans="1:8" x14ac:dyDescent="0.25">
      <c r="A222" s="2">
        <v>43128</v>
      </c>
      <c r="B222" s="4">
        <v>212</v>
      </c>
      <c r="C222" s="6">
        <v>9.4111729941914746E-4</v>
      </c>
      <c r="D222" s="6">
        <v>0</v>
      </c>
      <c r="E222" s="6">
        <v>0.40208865139587147</v>
      </c>
      <c r="F222" s="6">
        <v>-4.7908296846316034E-2</v>
      </c>
      <c r="G222" s="6">
        <v>-0.14363581053245866</v>
      </c>
      <c r="H222" s="6">
        <v>0.43636602052222884</v>
      </c>
    </row>
    <row r="223" spans="1:8" x14ac:dyDescent="0.25">
      <c r="A223" s="2">
        <v>43135</v>
      </c>
      <c r="B223" s="4">
        <v>213</v>
      </c>
      <c r="C223" s="6">
        <v>8.5188406946201667E-3</v>
      </c>
      <c r="D223" s="6">
        <v>0.18921257571386718</v>
      </c>
      <c r="E223" s="6">
        <v>0.19438881571547029</v>
      </c>
      <c r="F223" s="6">
        <v>-5.6081325267172133E-3</v>
      </c>
      <c r="G223" s="6">
        <v>8.0230387307835827E-3</v>
      </c>
      <c r="H223" s="6">
        <v>-1.1973604335622667E-2</v>
      </c>
    </row>
    <row r="224" spans="1:8" x14ac:dyDescent="0.25">
      <c r="A224" s="2">
        <v>43142</v>
      </c>
      <c r="B224" s="4">
        <v>214</v>
      </c>
      <c r="C224" s="6">
        <v>0.17953351295486186</v>
      </c>
      <c r="D224" s="6">
        <v>0.21826377326758006</v>
      </c>
      <c r="E224" s="6">
        <v>0.20462003861845801</v>
      </c>
      <c r="F224" s="6">
        <v>1.4625226606739261E-2</v>
      </c>
      <c r="G224" s="6">
        <v>-1.8702187623460986E-2</v>
      </c>
      <c r="H224" s="6">
        <v>6.1299643431226514E-2</v>
      </c>
    </row>
    <row r="225" spans="1:8" x14ac:dyDescent="0.25">
      <c r="A225" s="2">
        <v>43149</v>
      </c>
      <c r="B225" s="4">
        <v>215</v>
      </c>
      <c r="C225" s="6">
        <v>7.2219883668026341E-2</v>
      </c>
      <c r="D225" s="6">
        <v>0.32644444444443366</v>
      </c>
      <c r="E225" s="6">
        <v>0.28095387603170252</v>
      </c>
      <c r="F225" s="6">
        <v>3.0953876031702521E-2</v>
      </c>
      <c r="G225" s="6">
        <v>3.5409731968030655E-2</v>
      </c>
      <c r="H225" s="6">
        <v>-6.4581112758531845E-2</v>
      </c>
    </row>
    <row r="226" spans="1:8" x14ac:dyDescent="0.25">
      <c r="A226" s="2">
        <v>43156</v>
      </c>
      <c r="B226" s="4">
        <v>216</v>
      </c>
      <c r="C226" s="6">
        <v>0.18042072591555325</v>
      </c>
      <c r="D226" s="6">
        <v>-9.9507758304440586E-2</v>
      </c>
      <c r="E226" s="6">
        <v>0.46720111661791464</v>
      </c>
      <c r="F226" s="6">
        <v>-3.2806512776616614E-2</v>
      </c>
      <c r="G226" s="6">
        <v>-2.0891131097059201E-2</v>
      </c>
      <c r="H226" s="6">
        <v>4.9108563727159549E-2</v>
      </c>
    </row>
    <row r="227" spans="1:8" x14ac:dyDescent="0.25">
      <c r="A227" s="2">
        <v>43163</v>
      </c>
      <c r="B227" s="4">
        <v>217</v>
      </c>
      <c r="C227" s="6">
        <v>-2.4735740924370475E-2</v>
      </c>
      <c r="D227" s="6">
        <v>-0.10053342467232085</v>
      </c>
      <c r="E227" s="6">
        <v>-0.28549466726101969</v>
      </c>
      <c r="F227" s="6">
        <v>6.4503806860074064E-2</v>
      </c>
      <c r="G227" s="6">
        <v>4.06550141616151E-2</v>
      </c>
      <c r="H227" s="6">
        <v>-8.934223925635365E-2</v>
      </c>
    </row>
    <row r="228" spans="1:8" x14ac:dyDescent="0.25">
      <c r="A228" s="2">
        <v>43170</v>
      </c>
      <c r="B228" s="4">
        <v>218</v>
      </c>
      <c r="C228" s="6">
        <v>3.6070714301871476E-2</v>
      </c>
      <c r="D228" s="6">
        <v>-6.3218580272106806E-2</v>
      </c>
      <c r="E228" s="6">
        <v>9.0726156916787204E-3</v>
      </c>
      <c r="F228" s="6">
        <v>-1.093165676925878E-2</v>
      </c>
      <c r="G228" s="6">
        <v>8.2797914064101974E-2</v>
      </c>
      <c r="H228" s="6">
        <v>-0.19720086523277303</v>
      </c>
    </row>
    <row r="229" spans="1:8" x14ac:dyDescent="0.25">
      <c r="A229" s="2">
        <v>43177</v>
      </c>
      <c r="B229" s="4">
        <v>219</v>
      </c>
      <c r="C229" s="6">
        <v>6.7657040071935626E-2</v>
      </c>
      <c r="D229" s="6">
        <v>0</v>
      </c>
      <c r="E229" s="6">
        <v>0.18240325033488602</v>
      </c>
      <c r="F229" s="6">
        <v>-1.7593697907301475E-2</v>
      </c>
      <c r="G229" s="6">
        <v>-3.3584509606711777E-2</v>
      </c>
      <c r="H229" s="6">
        <v>9.6412743811256973E-2</v>
      </c>
    </row>
    <row r="230" spans="1:8" x14ac:dyDescent="0.25">
      <c r="A230" s="2">
        <v>43184</v>
      </c>
      <c r="B230" s="4">
        <v>220</v>
      </c>
      <c r="C230" s="6">
        <v>-1.546935628826418E-2</v>
      </c>
      <c r="D230" s="6">
        <v>6.2313833497569249E-3</v>
      </c>
      <c r="E230" s="6">
        <v>0.34196242204689042</v>
      </c>
      <c r="F230" s="6">
        <v>-2.8040324535140826E-2</v>
      </c>
      <c r="G230" s="6">
        <v>-8.8457317827490556E-2</v>
      </c>
      <c r="H230" s="6">
        <v>0.28154542875454069</v>
      </c>
    </row>
    <row r="231" spans="1:8" x14ac:dyDescent="0.25">
      <c r="A231" s="2">
        <v>43191</v>
      </c>
      <c r="B231" s="4">
        <v>221</v>
      </c>
      <c r="C231" s="6">
        <v>0.7752909490915556</v>
      </c>
      <c r="D231" s="6">
        <v>-7.1824082652042875E-2</v>
      </c>
      <c r="E231" s="6">
        <v>-1.6814609580620754E-2</v>
      </c>
      <c r="F231" s="6">
        <v>-6.8124733501520041E-3</v>
      </c>
      <c r="G231" s="6">
        <v>6.1177202579727918E-2</v>
      </c>
      <c r="H231" s="6">
        <v>-0.34882645952964708</v>
      </c>
    </row>
    <row r="232" spans="1:8" x14ac:dyDescent="0.25">
      <c r="A232" s="2">
        <v>43198</v>
      </c>
      <c r="B232" s="4">
        <v>222</v>
      </c>
      <c r="C232" s="6">
        <v>0.29193783208813784</v>
      </c>
      <c r="D232" s="6">
        <v>0</v>
      </c>
      <c r="E232" s="6">
        <v>3.5956859288949801</v>
      </c>
      <c r="F232" s="6">
        <v>-1.4314681456582434E-2</v>
      </c>
      <c r="G232" s="6">
        <v>1.1871815964184407E-2</v>
      </c>
      <c r="H232" s="6">
        <v>-7.8124521926440593E-2</v>
      </c>
    </row>
    <row r="233" spans="1:8" x14ac:dyDescent="0.25">
      <c r="A233" s="2">
        <v>43205</v>
      </c>
      <c r="B233" s="4">
        <v>223</v>
      </c>
      <c r="C233" s="6">
        <v>-9.8196485054955929E-2</v>
      </c>
      <c r="D233" s="6">
        <v>2.1783088235294059</v>
      </c>
      <c r="E233" s="6">
        <v>0.62453224069903968</v>
      </c>
      <c r="F233" s="6">
        <v>5.4532545874820926E-2</v>
      </c>
      <c r="G233" s="6">
        <v>0.38139446082550421</v>
      </c>
      <c r="H233" s="6">
        <v>-1.4086064547018395</v>
      </c>
    </row>
    <row r="234" spans="1:8" x14ac:dyDescent="0.25">
      <c r="A234" s="2">
        <v>43212</v>
      </c>
      <c r="B234" s="4">
        <v>224</v>
      </c>
      <c r="C234" s="6">
        <v>-3.3611474693572063E-2</v>
      </c>
      <c r="D234" s="6">
        <v>0</v>
      </c>
      <c r="E234" s="6">
        <v>0.19283160612576467</v>
      </c>
      <c r="F234" s="6">
        <v>-1.7167478346891585E-2</v>
      </c>
      <c r="G234" s="6">
        <v>0.46481424548963446</v>
      </c>
      <c r="H234" s="6">
        <v>-0.71518605968614679</v>
      </c>
    </row>
    <row r="235" spans="1:8" x14ac:dyDescent="0.25">
      <c r="A235" s="2">
        <v>43219</v>
      </c>
      <c r="B235" s="4">
        <v>225</v>
      </c>
      <c r="C235" s="6">
        <v>0.27206769410747711</v>
      </c>
      <c r="D235" s="6">
        <v>-1.319354108515995</v>
      </c>
      <c r="E235" s="6">
        <v>-2.6787177963857687</v>
      </c>
      <c r="F235" s="6">
        <v>0.16128617089938757</v>
      </c>
      <c r="G235" s="6">
        <v>-5.2593262857556056E-2</v>
      </c>
      <c r="H235" s="6">
        <v>0.17740246468150644</v>
      </c>
    </row>
    <row r="236" spans="1:8" x14ac:dyDescent="0.25">
      <c r="A236" s="2">
        <v>43226</v>
      </c>
      <c r="B236" s="4">
        <v>226</v>
      </c>
      <c r="C236" s="6">
        <v>1.0542343307786552</v>
      </c>
      <c r="D236" s="6">
        <v>-0.17513216425498968</v>
      </c>
      <c r="E236" s="6">
        <v>-2.9341005690368576</v>
      </c>
      <c r="F236" s="6">
        <v>0.50590187236939244</v>
      </c>
      <c r="G236" s="6">
        <v>9.8392182884381896E-2</v>
      </c>
      <c r="H236" s="6">
        <v>-0.22160751193983685</v>
      </c>
    </row>
    <row r="237" spans="1:8" x14ac:dyDescent="0.25">
      <c r="A237" s="2">
        <v>43233</v>
      </c>
      <c r="B237" s="4">
        <v>227</v>
      </c>
      <c r="C237" s="6">
        <v>0.3742084794766356</v>
      </c>
      <c r="D237" s="6">
        <v>0</v>
      </c>
      <c r="E237" s="6">
        <v>-0.95390250777855101</v>
      </c>
      <c r="F237" s="6">
        <v>0.10609505081519899</v>
      </c>
      <c r="G237" s="6">
        <v>-7.1860828091217854E-2</v>
      </c>
      <c r="H237" s="6">
        <v>9.8137340854094646E-2</v>
      </c>
    </row>
    <row r="238" spans="1:8" x14ac:dyDescent="0.25">
      <c r="A238" s="2">
        <v>43240</v>
      </c>
      <c r="B238" s="4">
        <v>228</v>
      </c>
      <c r="C238" s="6">
        <v>0.41642706536231344</v>
      </c>
      <c r="D238" s="6">
        <v>0.10777971329638092</v>
      </c>
      <c r="E238" s="6">
        <v>-0.98194865647043628</v>
      </c>
      <c r="F238" s="6">
        <v>0.35805531081471997</v>
      </c>
      <c r="G238" s="6">
        <v>-0.13872916278604919</v>
      </c>
      <c r="H238" s="6">
        <v>0.40127175274129456</v>
      </c>
    </row>
    <row r="239" spans="1:8" x14ac:dyDescent="0.25">
      <c r="A239" s="2">
        <v>43247</v>
      </c>
      <c r="B239" s="4">
        <v>229</v>
      </c>
      <c r="C239" s="6">
        <v>2.9623607910906458E-2</v>
      </c>
      <c r="D239" s="6">
        <v>-0.22876469019193735</v>
      </c>
      <c r="E239" s="6">
        <v>0.27408354112550626</v>
      </c>
      <c r="F239" s="6">
        <v>-8.5917069226056242E-2</v>
      </c>
      <c r="G239" s="6">
        <v>-3.9911419412419491E-3</v>
      </c>
      <c r="H239" s="6">
        <v>8.6005195949383051E-2</v>
      </c>
    </row>
    <row r="240" spans="1:8" x14ac:dyDescent="0.25">
      <c r="A240" s="2">
        <v>43254</v>
      </c>
      <c r="B240" s="4">
        <v>230</v>
      </c>
      <c r="C240" s="6">
        <v>0.19683056041628788</v>
      </c>
      <c r="D240" s="6"/>
      <c r="E240" s="6"/>
      <c r="F240" s="6">
        <v>-2.119609733600214E-2</v>
      </c>
      <c r="G240" s="6">
        <v>2.1011451809783921E-2</v>
      </c>
      <c r="H240" s="6">
        <v>-3.8993736178497329E-2</v>
      </c>
    </row>
    <row r="241" spans="1:8" x14ac:dyDescent="0.25">
      <c r="A241" s="2">
        <v>43261</v>
      </c>
      <c r="B241" s="4">
        <v>231</v>
      </c>
      <c r="C241" s="6">
        <v>7.6768799873121907E-2</v>
      </c>
      <c r="D241" s="6"/>
      <c r="E241" s="6"/>
      <c r="F241" s="6">
        <v>0</v>
      </c>
      <c r="G241" s="6">
        <v>0</v>
      </c>
      <c r="H241" s="6">
        <v>0</v>
      </c>
    </row>
    <row r="242" spans="1:8" x14ac:dyDescent="0.25">
      <c r="A242" s="2">
        <v>43268</v>
      </c>
      <c r="B242" s="4">
        <v>232</v>
      </c>
      <c r="C242" s="6">
        <v>-6.4050159199666723E-3</v>
      </c>
      <c r="D242" s="6"/>
      <c r="E242" s="6"/>
      <c r="F242" s="6">
        <v>0</v>
      </c>
      <c r="G242" s="6">
        <v>8.7425423274822833E-3</v>
      </c>
      <c r="H242" s="6">
        <v>-0.32125928872720522</v>
      </c>
    </row>
    <row r="243" spans="1:8" x14ac:dyDescent="0.25">
      <c r="A243" s="2">
        <v>43275</v>
      </c>
      <c r="B243" s="4">
        <v>233</v>
      </c>
      <c r="C243" s="6">
        <v>1.5636514161542436E-2</v>
      </c>
      <c r="D243" s="6"/>
      <c r="E243" s="6"/>
      <c r="F243" s="6">
        <v>-1.6358580880677209E-2</v>
      </c>
      <c r="G243" s="6">
        <v>-0.33252151753183057</v>
      </c>
      <c r="H243" s="6">
        <v>0.57748214457754443</v>
      </c>
    </row>
    <row r="244" spans="1:8" x14ac:dyDescent="0.25">
      <c r="A244" s="2">
        <v>43282</v>
      </c>
      <c r="B244" s="4">
        <v>234</v>
      </c>
      <c r="C244" s="6">
        <v>0.24888063553109419</v>
      </c>
      <c r="D244" s="6"/>
      <c r="E244" s="6"/>
      <c r="F244" s="6">
        <v>1.4424103676574873E-2</v>
      </c>
      <c r="G244" s="6">
        <v>-0.35204691468698002</v>
      </c>
      <c r="H244" s="6">
        <v>0.89795308531301998</v>
      </c>
    </row>
    <row r="245" spans="1:8" x14ac:dyDescent="0.25">
      <c r="A245" s="2">
        <v>43289</v>
      </c>
      <c r="B245" s="4">
        <v>235</v>
      </c>
      <c r="C245" s="6">
        <v>-4.4304066381158691E-2</v>
      </c>
      <c r="D245" s="6"/>
      <c r="E245" s="6"/>
      <c r="F245" s="6">
        <v>-1.4006528662520168E-2</v>
      </c>
      <c r="G245" s="6">
        <v>-0.20924221728698456</v>
      </c>
      <c r="H245" s="6">
        <v>0.59076083447082794</v>
      </c>
    </row>
    <row r="246" spans="1:8" x14ac:dyDescent="0.25">
      <c r="A246" s="2">
        <v>43296</v>
      </c>
      <c r="B246" s="4">
        <v>236</v>
      </c>
      <c r="C246" s="6">
        <v>0.19244158792855615</v>
      </c>
      <c r="D246" s="6"/>
      <c r="E246" s="6"/>
      <c r="F246" s="6">
        <v>1.1850850719142159E-2</v>
      </c>
      <c r="G246" s="6">
        <v>-1.5878958628292139E-2</v>
      </c>
      <c r="H246" s="6">
        <v>3.4124093129520361E-2</v>
      </c>
    </row>
    <row r="247" spans="1:8" x14ac:dyDescent="0.25">
      <c r="A247" s="2">
        <v>43303</v>
      </c>
      <c r="B247" s="4">
        <v>237</v>
      </c>
      <c r="C247" s="6">
        <v>0.13284196231751366</v>
      </c>
      <c r="D247" s="6"/>
      <c r="E247" s="6"/>
      <c r="F247" s="6">
        <v>-4.6678630992289527E-3</v>
      </c>
      <c r="G247" s="6">
        <v>-2.0059178926885579E-2</v>
      </c>
      <c r="H247" s="6">
        <v>0.11994021072155192</v>
      </c>
    </row>
    <row r="248" spans="1:8" x14ac:dyDescent="0.25">
      <c r="A248" s="2">
        <v>43310</v>
      </c>
      <c r="B248" s="4">
        <v>238</v>
      </c>
      <c r="C248" s="6">
        <v>5.2408404460464908E-2</v>
      </c>
      <c r="D248" s="6">
        <v>-2.4300556182865307E-2</v>
      </c>
      <c r="E248" s="6">
        <v>-0.11694787467276058</v>
      </c>
      <c r="F248" s="6">
        <v>2.3059144370208173E-2</v>
      </c>
      <c r="G248" s="6">
        <v>-8.1331784767826321E-3</v>
      </c>
      <c r="H248" s="6">
        <v>3.1867737050561118E-2</v>
      </c>
    </row>
    <row r="249" spans="1:8" x14ac:dyDescent="0.25">
      <c r="A249" s="2">
        <v>43317</v>
      </c>
      <c r="B249" s="4">
        <v>239</v>
      </c>
      <c r="C249" s="6">
        <v>-0.1838757325648146</v>
      </c>
      <c r="D249" s="6">
        <v>6.0494365685201501E-2</v>
      </c>
      <c r="E249" s="6">
        <v>0.51811259574019175</v>
      </c>
      <c r="F249" s="6">
        <v>-0.12188679390824575</v>
      </c>
      <c r="G249" s="6">
        <v>-2.9617549111748076E-2</v>
      </c>
      <c r="H249" s="6">
        <v>7.0380925009345674E-2</v>
      </c>
    </row>
    <row r="250" spans="1:8" x14ac:dyDescent="0.25">
      <c r="A250" s="2">
        <v>43324</v>
      </c>
      <c r="B250" s="4">
        <v>240</v>
      </c>
      <c r="C250" s="6">
        <v>0.34004964477304611</v>
      </c>
      <c r="D250" s="6">
        <v>-6.9837332790172013E-2</v>
      </c>
      <c r="E250" s="6">
        <v>-0.45588346027820137</v>
      </c>
      <c r="F250" s="6">
        <v>3.4122032885861131E-2</v>
      </c>
      <c r="G250" s="6">
        <v>-2.7156312855382225E-2</v>
      </c>
      <c r="H250" s="6">
        <v>3.2841245738367775E-2</v>
      </c>
    </row>
    <row r="251" spans="1:8" x14ac:dyDescent="0.25">
      <c r="A251" s="2">
        <v>43331</v>
      </c>
      <c r="B251" s="4">
        <v>241</v>
      </c>
      <c r="C251" s="6">
        <v>1.1834554036454392E-2</v>
      </c>
      <c r="D251" s="6">
        <v>0</v>
      </c>
      <c r="E251" s="6">
        <v>0.56844487636948315</v>
      </c>
      <c r="F251" s="6">
        <v>-4.1555733982079346E-2</v>
      </c>
      <c r="G251" s="6">
        <v>-5.7427687549846951E-3</v>
      </c>
      <c r="H251" s="6">
        <v>0.1342566208934528</v>
      </c>
    </row>
    <row r="252" spans="1:8" x14ac:dyDescent="0.25">
      <c r="A252" s="2">
        <v>43338</v>
      </c>
      <c r="B252" s="4">
        <v>242</v>
      </c>
      <c r="C252" s="6">
        <v>0.13605496283693697</v>
      </c>
      <c r="D252" s="6">
        <v>0</v>
      </c>
      <c r="E252" s="6">
        <v>0.12676494244153957</v>
      </c>
      <c r="F252" s="6">
        <v>-1.3234447206897926E-2</v>
      </c>
      <c r="G252" s="6">
        <v>-1.7616017206023571E-3</v>
      </c>
      <c r="H252" s="6">
        <v>8.2405345098663929E-3</v>
      </c>
    </row>
    <row r="253" spans="1:8" x14ac:dyDescent="0.25">
      <c r="A253" s="2">
        <v>43345</v>
      </c>
      <c r="B253" s="4">
        <v>243</v>
      </c>
      <c r="C253" s="6">
        <v>-5.1045486661138284E-2</v>
      </c>
      <c r="D253" s="6">
        <v>2.4230810312118933E-2</v>
      </c>
      <c r="E253" s="6">
        <v>-1.6690426907899791E-2</v>
      </c>
      <c r="F253" s="6">
        <v>3.3062161585064587E-3</v>
      </c>
      <c r="G253" s="6">
        <v>-1.7001692909929034E-2</v>
      </c>
      <c r="H253" s="6">
        <v>6.3000138144758466E-2</v>
      </c>
    </row>
    <row r="254" spans="1:8" x14ac:dyDescent="0.25">
      <c r="A254" s="2">
        <v>43352</v>
      </c>
      <c r="B254" s="4">
        <v>244</v>
      </c>
      <c r="C254" s="6">
        <v>0.1654333969451045</v>
      </c>
      <c r="D254" s="6">
        <v>0</v>
      </c>
      <c r="E254" s="6">
        <v>0.31749188809178008</v>
      </c>
      <c r="F254" s="6">
        <v>-5.2510858490251167E-2</v>
      </c>
      <c r="G254" s="6">
        <v>-1.7793870698909586E-2</v>
      </c>
      <c r="H254" s="6">
        <v>0.13220765517999666</v>
      </c>
    </row>
    <row r="255" spans="1:8" x14ac:dyDescent="0.25">
      <c r="A255" s="2">
        <v>43359</v>
      </c>
      <c r="B255" s="4">
        <v>245</v>
      </c>
      <c r="C255" s="6">
        <v>0.14920053422213186</v>
      </c>
      <c r="D255" s="6">
        <v>1.9070825038255634E-2</v>
      </c>
      <c r="E255" s="6">
        <v>7.2169204259040498E-2</v>
      </c>
      <c r="F255" s="6">
        <v>-7.8326267956470019E-3</v>
      </c>
      <c r="G255" s="6">
        <v>-7.8538269242045544E-3</v>
      </c>
      <c r="H255" s="6">
        <v>3.2147088603139196E-2</v>
      </c>
    </row>
    <row r="256" spans="1:8" x14ac:dyDescent="0.25">
      <c r="A256" s="2">
        <v>43366</v>
      </c>
      <c r="B256" s="4">
        <v>246</v>
      </c>
      <c r="C256" s="6">
        <v>-0.20250325234985667</v>
      </c>
      <c r="D256" s="6">
        <v>5.650133325418949E-2</v>
      </c>
      <c r="E256" s="6">
        <v>0.19515325050387844</v>
      </c>
      <c r="F256" s="6">
        <v>-1.4845833968777811E-2</v>
      </c>
      <c r="G256" s="6">
        <v>2.3282499982713034E-3</v>
      </c>
      <c r="H256" s="6">
        <v>-7.6738862321974466E-3</v>
      </c>
    </row>
    <row r="257" spans="1:8" x14ac:dyDescent="0.25">
      <c r="A257" s="2">
        <v>43373</v>
      </c>
      <c r="B257" s="4">
        <v>247</v>
      </c>
      <c r="C257" s="6">
        <v>-3.010030166336719E-3</v>
      </c>
      <c r="D257" s="6">
        <v>6.4565161290317974E-2</v>
      </c>
      <c r="E257" s="6">
        <v>0.23904990831809414</v>
      </c>
      <c r="F257" s="6">
        <v>-2.095222791237461E-2</v>
      </c>
      <c r="G257" s="6">
        <v>0</v>
      </c>
      <c r="H257" s="6">
        <v>0</v>
      </c>
    </row>
    <row r="258" spans="1:8" x14ac:dyDescent="0.25">
      <c r="A258" s="2">
        <v>43380</v>
      </c>
      <c r="B258" s="4">
        <v>248</v>
      </c>
      <c r="C258" s="6">
        <v>9.0233035384301274E-2</v>
      </c>
      <c r="D258" s="6">
        <v>0</v>
      </c>
      <c r="E258" s="6">
        <v>0.15145600913669455</v>
      </c>
      <c r="F258" s="6">
        <v>-8.5476529726804529E-3</v>
      </c>
      <c r="G258" s="6">
        <v>-1.0441975050952124E-3</v>
      </c>
      <c r="H258" s="6">
        <v>8.9579387253735376E-3</v>
      </c>
    </row>
    <row r="259" spans="1:8" x14ac:dyDescent="0.25">
      <c r="A259" s="2">
        <v>43387</v>
      </c>
      <c r="B259" s="4">
        <v>249</v>
      </c>
      <c r="C259" s="6">
        <v>-0.11590535893631682</v>
      </c>
      <c r="D259" s="6">
        <v>2.2374403056346637E-2</v>
      </c>
      <c r="E259" s="6">
        <v>0.17358477871829336</v>
      </c>
      <c r="F259" s="6">
        <v>-3.6414305754362886E-2</v>
      </c>
      <c r="G259" s="6">
        <v>0</v>
      </c>
      <c r="H259" s="6">
        <v>0</v>
      </c>
    </row>
    <row r="260" spans="1:8" x14ac:dyDescent="0.25">
      <c r="A260" s="2">
        <v>43394</v>
      </c>
      <c r="B260" s="4">
        <v>250</v>
      </c>
      <c r="C260" s="6">
        <v>-5.0702128464365614E-2</v>
      </c>
      <c r="D260" s="6">
        <v>-0.25976290097628407</v>
      </c>
      <c r="E260" s="6">
        <v>0.4772612265215912</v>
      </c>
      <c r="F260" s="6">
        <v>-0.1027406045330963</v>
      </c>
      <c r="G260" s="6"/>
      <c r="H260" s="6"/>
    </row>
    <row r="261" spans="1:8" x14ac:dyDescent="0.25">
      <c r="A261" s="2">
        <v>43401</v>
      </c>
      <c r="B261" s="4">
        <v>251</v>
      </c>
      <c r="C261" s="6">
        <v>-7.5946634462866314E-2</v>
      </c>
      <c r="D261" s="6">
        <v>-0.32242459383877531</v>
      </c>
      <c r="E261" s="6">
        <v>-0.7077339492115442</v>
      </c>
      <c r="F261" s="6">
        <v>3.226391455798705E-2</v>
      </c>
      <c r="G261" s="6">
        <v>-0.15001326193890918</v>
      </c>
      <c r="H261" s="6">
        <v>0.33998460183062207</v>
      </c>
    </row>
    <row r="262" spans="1:8" x14ac:dyDescent="0.25">
      <c r="A262" s="2">
        <v>43408</v>
      </c>
      <c r="B262" s="4">
        <v>252</v>
      </c>
      <c r="C262" s="6">
        <v>0.22677647058824846</v>
      </c>
      <c r="D262" s="6">
        <v>3.8934437779019504E-2</v>
      </c>
      <c r="E262" s="6">
        <v>0.22845671898868147</v>
      </c>
      <c r="F262" s="6">
        <v>-3.1537787847256027E-2</v>
      </c>
      <c r="G262" s="6">
        <v>-1.7873132917230805E-2</v>
      </c>
      <c r="H262" s="6">
        <v>0.11212412050073794</v>
      </c>
    </row>
    <row r="263" spans="1:8" x14ac:dyDescent="0.25">
      <c r="A263" s="2">
        <v>43415</v>
      </c>
      <c r="B263" s="4">
        <v>253</v>
      </c>
      <c r="C263" s="6">
        <v>-0.15080315655850995</v>
      </c>
      <c r="D263" s="6">
        <v>3.181287553648815E-2</v>
      </c>
      <c r="E263" s="6">
        <v>-1.4108049000810752E-2</v>
      </c>
      <c r="F263" s="6">
        <v>5.8885940655954983E-3</v>
      </c>
      <c r="G263" s="6">
        <v>-2.0472304517952011E-2</v>
      </c>
      <c r="H263" s="6">
        <v>8.9528305833610489E-2</v>
      </c>
    </row>
    <row r="264" spans="1:8" x14ac:dyDescent="0.25">
      <c r="A264" s="2">
        <v>43422</v>
      </c>
      <c r="B264" s="4">
        <v>254</v>
      </c>
      <c r="C264" s="6">
        <v>2.2937344155280925E-2</v>
      </c>
      <c r="D264" s="6">
        <v>0</v>
      </c>
      <c r="E264" s="6">
        <v>0.33542825734043902</v>
      </c>
      <c r="F264" s="6">
        <v>-5.4571132307998482E-2</v>
      </c>
      <c r="G264" s="6">
        <v>-1.2839851975385841E-2</v>
      </c>
      <c r="H264" s="6">
        <v>3.7163199782426659E-2</v>
      </c>
    </row>
    <row r="265" spans="1:8" x14ac:dyDescent="0.25">
      <c r="A265" s="2">
        <v>43429</v>
      </c>
      <c r="B265" s="4">
        <v>255</v>
      </c>
      <c r="C265" s="6">
        <v>-0.20244906349458347</v>
      </c>
      <c r="D265" s="6"/>
      <c r="E265" s="6"/>
      <c r="F265" s="6">
        <v>-4.8618903729860108E-2</v>
      </c>
      <c r="G265" s="6">
        <v>-7.0604473681910918E-2</v>
      </c>
      <c r="H265" s="6">
        <v>0.15939125385715158</v>
      </c>
    </row>
    <row r="266" spans="1:8" x14ac:dyDescent="0.25">
      <c r="A266" s="2">
        <v>43436</v>
      </c>
      <c r="B266" s="4">
        <v>256</v>
      </c>
      <c r="C266" s="6">
        <v>5.0999812407837908E-2</v>
      </c>
      <c r="D266" s="6"/>
      <c r="E266" s="6"/>
      <c r="F266" s="6">
        <v>-1.1208552603150679E-2</v>
      </c>
      <c r="G266" s="6">
        <v>-2.1582634045159921E-2</v>
      </c>
      <c r="H266" s="6">
        <v>7.8423469470465079E-2</v>
      </c>
    </row>
    <row r="267" spans="1:8" x14ac:dyDescent="0.25">
      <c r="A267" s="2">
        <v>43443</v>
      </c>
      <c r="B267" s="4">
        <v>257</v>
      </c>
      <c r="C267" s="6">
        <v>3.7698435551845932E-2</v>
      </c>
      <c r="D267" s="6"/>
      <c r="E267" s="6"/>
      <c r="F267" s="6">
        <v>-4.7618162944758069E-3</v>
      </c>
      <c r="G267" s="6">
        <v>1.5917729487640031E-2</v>
      </c>
      <c r="H267" s="6">
        <v>-6.4084101567047469E-2</v>
      </c>
    </row>
    <row r="268" spans="1:8" x14ac:dyDescent="0.25">
      <c r="A268" s="2">
        <v>43450</v>
      </c>
      <c r="B268" s="4">
        <v>258</v>
      </c>
      <c r="C268" s="6">
        <v>-0.13196416901180896</v>
      </c>
      <c r="D268" s="6"/>
      <c r="E268" s="6"/>
      <c r="F268" s="6">
        <v>-2.5837248224377163E-2</v>
      </c>
      <c r="G268" s="6">
        <v>-2.8835882851595329E-2</v>
      </c>
      <c r="H268" s="6">
        <v>0.13116014986324842</v>
      </c>
    </row>
    <row r="269" spans="1:8" x14ac:dyDescent="0.25">
      <c r="A269" s="2">
        <v>43457</v>
      </c>
      <c r="B269" s="4">
        <v>259</v>
      </c>
      <c r="C269" s="6">
        <v>0.18665037892264991</v>
      </c>
      <c r="D269" s="6"/>
      <c r="E269" s="6"/>
      <c r="F269" s="6">
        <v>0</v>
      </c>
      <c r="G269" s="6">
        <v>-1.6406380198930037E-4</v>
      </c>
      <c r="H269" s="6">
        <v>1.983257926441695E-2</v>
      </c>
    </row>
    <row r="270" spans="1:8" x14ac:dyDescent="0.25">
      <c r="A270" s="2">
        <v>43464</v>
      </c>
      <c r="B270" s="4">
        <v>260</v>
      </c>
      <c r="C270" s="6">
        <v>-0.19987832994391397</v>
      </c>
      <c r="D270" s="6"/>
      <c r="E270" s="6"/>
      <c r="F270" s="6">
        <v>-2.8013485295019791E-3</v>
      </c>
      <c r="G270" s="6">
        <v>-2.3633218398103395E-2</v>
      </c>
      <c r="H270" s="6">
        <v>7.6365255722990355E-2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Prices</vt:lpstr>
      <vt:lpstr>Price Differntials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TSchroeder</dc:creator>
  <cp:lastModifiedBy>Lynch, Michael - AMS</cp:lastModifiedBy>
  <dcterms:created xsi:type="dcterms:W3CDTF">2020-01-20T14:17:43Z</dcterms:created>
  <dcterms:modified xsi:type="dcterms:W3CDTF">2020-02-03T17:57:09Z</dcterms:modified>
</cp:coreProperties>
</file>